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585" documentId="8_{EC3152F7-6D22-4FDB-BBFE-F3E7EF742EE5}" xr6:coauthVersionLast="47" xr6:coauthVersionMax="47" xr10:uidLastSave="{DAF7C51C-AB19-4895-88D4-9AEF00AD21F6}"/>
  <bookViews>
    <workbookView xWindow="-28920" yWindow="-120" windowWidth="29040" windowHeight="15720" xr2:uid="{784E5D24-0E0A-4A1C-AEDB-8C414D77F257}"/>
  </bookViews>
  <sheets>
    <sheet name="Presup. Aprobado-Ejec MAYO" sheetId="2" r:id="rId1"/>
  </sheets>
  <definedNames>
    <definedName name="_xlnm.Print_Area" localSheetId="0">'Presup. Aprobado-Ejec MAYO'!$E$1:$T$88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L16" i="2"/>
  <c r="T61" i="2"/>
  <c r="T60" i="2"/>
  <c r="T59" i="2"/>
  <c r="T58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75" i="2"/>
  <c r="T36" i="2"/>
  <c r="F26" i="2"/>
  <c r="F16" i="2"/>
  <c r="F36" i="2"/>
  <c r="H36" i="2"/>
  <c r="F10" i="2"/>
  <c r="G26" i="2"/>
  <c r="G16" i="2"/>
  <c r="G10" i="2"/>
  <c r="T16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H83" i="2"/>
  <c r="T78" i="2"/>
  <c r="L83" i="2"/>
  <c r="M83" i="2"/>
  <c r="J83" i="2"/>
  <c r="T70" i="2"/>
  <c r="R83" i="2"/>
  <c r="I83" i="2"/>
  <c r="K83" i="2"/>
  <c r="T62" i="2"/>
  <c r="Q83" i="2"/>
  <c r="T67" i="2"/>
  <c r="T45" i="2"/>
  <c r="P83" i="2"/>
  <c r="T52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<sst xmlns="http://schemas.openxmlformats.org/spreadsheetml/2006/main" count="101" uniqueCount="101">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</sst>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3" fillId="0" borderId="0" xfId="1" applyFont="1" applyAlignment="1"/>
    <xf numFmtId="43" fontId="0" fillId="0" borderId="0" xfId="1" applyFont="1" applyBorder="1"/>
    <xf numFmtId="43" fontId="3" fillId="0" borderId="0" xfId="1" applyFont="1" applyBorder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896470</xdr:colOff>
      <xdr:row>0</xdr:row>
      <xdr:rowOff>301845</xdr:rowOff>
    </xdr:from>
    <xdr:to>
      <xdr:col>11</xdr:col>
      <xdr:colOff>549088</xdr:colOff>
      <xdr:row>3</xdr:row>
      <xdr:rowOff>119114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9646" y="301845"/>
          <a:ext cx="851648" cy="646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840443</xdr:colOff>
      <xdr:row>0</xdr:row>
      <xdr:rowOff>257738</xdr:rowOff>
    </xdr:from>
    <xdr:to>
      <xdr:col>4</xdr:col>
      <xdr:colOff>1474095</xdr:colOff>
      <xdr:row>3</xdr:row>
      <xdr:rowOff>33618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43" y="257738"/>
          <a:ext cx="633652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58" zoomScale="85" zoomScaleNormal="85" zoomScaleSheetLayoutView="55" workbookViewId="0">
      <selection activeCell="H90" sqref="H90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7.85546875" customWidth="1"/>
    <col min="10" max="10" width="17.28515625" customWidth="1"/>
    <col min="11" max="11" width="18" customWidth="1"/>
    <col min="12" max="12" width="18.42578125" customWidth="1"/>
    <col min="13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0.140625" customWidth="1"/>
    <col min="20" max="20" width="14.140625" customWidth="1"/>
  </cols>
  <sheetData>
    <row r="1" spans="5:21" ht="28.5" customHeight="1" x14ac:dyDescent="0.25">
      <c r="E1" s="27" t="s">
        <v>94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95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4">
        <v>2026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5:21" ht="15.75" customHeight="1" x14ac:dyDescent="0.25">
      <c r="E4" s="36" t="s">
        <v>91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76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1" t="s">
        <v>66</v>
      </c>
      <c r="F7" s="32" t="s">
        <v>93</v>
      </c>
      <c r="G7" s="32" t="s">
        <v>92</v>
      </c>
      <c r="H7" s="24" t="s">
        <v>90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1"/>
      <c r="F8" s="33"/>
      <c r="G8" s="33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45290016</v>
      </c>
      <c r="G10" s="4">
        <f>SUM(G11:G15)</f>
        <v>45290016</v>
      </c>
      <c r="H10" s="14">
        <f>SUM(H11:H15)</f>
        <v>3088651.61</v>
      </c>
      <c r="I10" s="14">
        <f t="shared" ref="I10:R10" si="0">SUM(I11:I15)</f>
        <v>3090606.31</v>
      </c>
      <c r="J10" s="14">
        <f t="shared" si="0"/>
        <v>3090606.31</v>
      </c>
      <c r="K10" s="14">
        <f t="shared" si="0"/>
        <v>3090606.31</v>
      </c>
      <c r="L10" s="14">
        <f t="shared" si="0"/>
        <v>5509731.3099999996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17870201.849999998</v>
      </c>
    </row>
    <row r="11" spans="5:21" x14ac:dyDescent="0.25">
      <c r="E11" s="5" t="s">
        <v>2</v>
      </c>
      <c r="F11" s="6">
        <v>31209834</v>
      </c>
      <c r="G11" s="6">
        <v>30591000</v>
      </c>
      <c r="H11" s="18">
        <v>2355000</v>
      </c>
      <c r="I11" s="11">
        <v>2355000</v>
      </c>
      <c r="J11" s="11">
        <v>2355000</v>
      </c>
      <c r="K11" s="11">
        <v>2355000</v>
      </c>
      <c r="L11" s="11">
        <v>2355000</v>
      </c>
      <c r="M11" s="11"/>
      <c r="N11" s="11"/>
      <c r="O11" s="11"/>
      <c r="P11" s="11"/>
      <c r="Q11" s="11"/>
      <c r="R11" s="11"/>
      <c r="S11" s="11"/>
      <c r="T11" s="6">
        <f>+H11+I11+J11+K11+L11</f>
        <v>11775000</v>
      </c>
    </row>
    <row r="12" spans="5:21" x14ac:dyDescent="0.25">
      <c r="E12" s="5" t="s">
        <v>3</v>
      </c>
      <c r="F12" s="6">
        <v>9781836</v>
      </c>
      <c r="G12" s="6">
        <v>10411836</v>
      </c>
      <c r="H12" s="18">
        <v>380500</v>
      </c>
      <c r="I12" s="12">
        <v>380500</v>
      </c>
      <c r="J12" s="11">
        <v>380500</v>
      </c>
      <c r="K12" s="11">
        <v>380500</v>
      </c>
      <c r="L12" s="11">
        <v>2799625</v>
      </c>
      <c r="M12" s="11"/>
      <c r="N12" s="11"/>
      <c r="O12" s="11"/>
      <c r="P12" s="11"/>
      <c r="Q12" s="11"/>
      <c r="R12" s="11"/>
      <c r="S12" s="11"/>
      <c r="T12" s="6">
        <f>+H12+I12+J12+K12+L12</f>
        <v>4321625</v>
      </c>
    </row>
    <row r="13" spans="5:21" x14ac:dyDescent="0.25">
      <c r="E13" s="5" t="s">
        <v>4</v>
      </c>
      <c r="F13" s="6">
        <v>0</v>
      </c>
      <c r="G13" s="6">
        <v>0</v>
      </c>
      <c r="H13" s="18">
        <v>353151.61</v>
      </c>
      <c r="I13" s="11">
        <v>0</v>
      </c>
      <c r="J13" s="11">
        <v>0</v>
      </c>
      <c r="K13" s="11">
        <v>0</v>
      </c>
      <c r="L13" s="11">
        <v>0</v>
      </c>
      <c r="M13" s="11"/>
      <c r="N13" s="11"/>
      <c r="O13" s="11"/>
      <c r="P13" s="11"/>
      <c r="Q13" s="11"/>
      <c r="R13" s="11"/>
      <c r="S13" s="11"/>
      <c r="T13" s="6">
        <f>+H13+I13+J13+K13+L13</f>
        <v>353151.61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8">
        <v>0</v>
      </c>
      <c r="I14" s="11">
        <v>0</v>
      </c>
      <c r="J14" s="11">
        <v>0</v>
      </c>
      <c r="K14" s="11">
        <v>0</v>
      </c>
      <c r="L14" s="11">
        <v>0</v>
      </c>
      <c r="M14" s="11"/>
      <c r="N14" s="11"/>
      <c r="O14" s="11"/>
      <c r="P14" s="11"/>
      <c r="Q14" s="11"/>
      <c r="R14" s="11"/>
      <c r="S14" s="11"/>
      <c r="T14" s="6">
        <f>+H14+I14+J14+K14+L14</f>
        <v>0</v>
      </c>
    </row>
    <row r="15" spans="5:21" x14ac:dyDescent="0.25">
      <c r="E15" s="5" t="s">
        <v>6</v>
      </c>
      <c r="F15" s="6">
        <v>4298346</v>
      </c>
      <c r="G15" s="6">
        <v>4287180</v>
      </c>
      <c r="H15" s="11">
        <v>0</v>
      </c>
      <c r="I15" s="11">
        <v>355106.31</v>
      </c>
      <c r="J15" s="11">
        <v>355106.31</v>
      </c>
      <c r="K15" s="11">
        <v>355106.31</v>
      </c>
      <c r="L15" s="11">
        <v>355106.31</v>
      </c>
      <c r="M15" s="11"/>
      <c r="N15" s="11"/>
      <c r="O15" s="11"/>
      <c r="P15" s="11"/>
      <c r="Q15" s="11"/>
      <c r="R15" s="11"/>
      <c r="S15" s="11"/>
      <c r="T15" s="6">
        <f>+H15+I15+J15+K15+L15</f>
        <v>1420425.24</v>
      </c>
    </row>
    <row r="16" spans="5:21" x14ac:dyDescent="0.25">
      <c r="E16" s="3" t="s">
        <v>7</v>
      </c>
      <c r="F16" s="4">
        <f>SUM(F17:F25)</f>
        <v>38199188</v>
      </c>
      <c r="G16" s="4">
        <f>SUM(G17:G25)</f>
        <v>38126188</v>
      </c>
      <c r="H16" s="14">
        <f>SUM(H17:H25)</f>
        <v>1247361.8699999999</v>
      </c>
      <c r="I16" s="14">
        <f t="shared" ref="I16:R16" si="1">SUM(I17:I25)</f>
        <v>1723566.89</v>
      </c>
      <c r="J16" s="14">
        <f t="shared" si="1"/>
        <v>2696434.1</v>
      </c>
      <c r="K16" s="14">
        <f t="shared" si="1"/>
        <v>1710835.89</v>
      </c>
      <c r="L16" s="14">
        <f>SUM(L17:L25)</f>
        <v>2564672.7599999998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9942871.5099999998</v>
      </c>
    </row>
    <row r="17" spans="5:21" x14ac:dyDescent="0.25">
      <c r="E17" s="5" t="s">
        <v>8</v>
      </c>
      <c r="F17" s="6">
        <v>2439000</v>
      </c>
      <c r="G17" s="6">
        <v>2439000</v>
      </c>
      <c r="H17" s="18">
        <v>163314.35999999999</v>
      </c>
      <c r="I17" s="11">
        <v>165230.18</v>
      </c>
      <c r="J17" s="11">
        <v>250069.93</v>
      </c>
      <c r="K17" s="11">
        <v>165096.38</v>
      </c>
      <c r="L17" s="11">
        <v>170463.18</v>
      </c>
      <c r="M17" s="11"/>
      <c r="N17" s="11"/>
      <c r="O17" s="11"/>
      <c r="P17" s="11"/>
      <c r="Q17" s="11"/>
      <c r="R17" s="11"/>
      <c r="S17" s="11"/>
      <c r="T17" s="6">
        <f t="shared" ref="T17:T25" si="2">+H17+I17+J17+K17+L17</f>
        <v>914174.03</v>
      </c>
    </row>
    <row r="18" spans="5:21" x14ac:dyDescent="0.25">
      <c r="E18" s="5" t="s">
        <v>9</v>
      </c>
      <c r="F18" s="6">
        <v>184666</v>
      </c>
      <c r="G18" s="6">
        <v>834666</v>
      </c>
      <c r="H18" s="11">
        <v>0</v>
      </c>
      <c r="I18" s="11">
        <v>0</v>
      </c>
      <c r="J18" s="11">
        <v>125021.24</v>
      </c>
      <c r="K18" s="11">
        <v>250000</v>
      </c>
      <c r="L18" s="11">
        <v>25000</v>
      </c>
      <c r="M18" s="11"/>
      <c r="N18" s="11"/>
      <c r="O18" s="11"/>
      <c r="P18" s="11"/>
      <c r="Q18" s="11"/>
      <c r="R18" s="11"/>
      <c r="S18" s="11"/>
      <c r="T18" s="6">
        <f t="shared" si="2"/>
        <v>400021.24</v>
      </c>
    </row>
    <row r="19" spans="5:21" x14ac:dyDescent="0.25">
      <c r="E19" s="5" t="s">
        <v>10</v>
      </c>
      <c r="F19" s="6">
        <v>1528287</v>
      </c>
      <c r="G19" s="6">
        <v>1528287</v>
      </c>
      <c r="H19" s="11">
        <v>0</v>
      </c>
      <c r="I19" s="11">
        <v>0</v>
      </c>
      <c r="J19" s="11">
        <v>248716.26</v>
      </c>
      <c r="K19" s="11">
        <v>0</v>
      </c>
      <c r="L19" s="20">
        <v>230517.5</v>
      </c>
      <c r="M19" s="20"/>
      <c r="N19" s="20"/>
      <c r="O19" s="20"/>
      <c r="P19" s="20"/>
      <c r="Q19" s="20"/>
      <c r="R19" s="20"/>
      <c r="S19" s="20"/>
      <c r="T19" s="6">
        <f t="shared" si="2"/>
        <v>479233.76</v>
      </c>
    </row>
    <row r="20" spans="5:21" x14ac:dyDescent="0.25">
      <c r="E20" s="5" t="s">
        <v>11</v>
      </c>
      <c r="F20" s="6">
        <v>360000</v>
      </c>
      <c r="G20" s="6">
        <v>360000</v>
      </c>
      <c r="H20" s="11">
        <v>0</v>
      </c>
      <c r="I20" s="11">
        <v>0</v>
      </c>
      <c r="J20" s="11">
        <v>0</v>
      </c>
      <c r="K20" s="11">
        <v>0</v>
      </c>
      <c r="L20" s="20">
        <v>50914.68</v>
      </c>
      <c r="M20" s="20"/>
      <c r="N20" s="20"/>
      <c r="O20" s="20"/>
      <c r="P20" s="20"/>
      <c r="Q20" s="20"/>
      <c r="R20" s="20"/>
      <c r="S20" s="20"/>
      <c r="T20" s="6">
        <f t="shared" si="2"/>
        <v>50914.68</v>
      </c>
    </row>
    <row r="21" spans="5:21" x14ac:dyDescent="0.25">
      <c r="E21" s="5" t="s">
        <v>12</v>
      </c>
      <c r="F21" s="6">
        <v>10472665</v>
      </c>
      <c r="G21" s="6">
        <v>10472665</v>
      </c>
      <c r="H21" s="11">
        <v>747668.58</v>
      </c>
      <c r="I21" s="11">
        <v>747668.58</v>
      </c>
      <c r="J21" s="11">
        <v>833493.18</v>
      </c>
      <c r="K21" s="11">
        <v>747668.58</v>
      </c>
      <c r="L21" s="20">
        <v>747668.58</v>
      </c>
      <c r="M21" s="20"/>
      <c r="N21" s="20"/>
      <c r="O21" s="20"/>
      <c r="P21" s="20"/>
      <c r="Q21" s="20"/>
      <c r="R21" s="20"/>
      <c r="S21" s="20"/>
      <c r="T21" s="6">
        <f t="shared" si="2"/>
        <v>3824167.5</v>
      </c>
    </row>
    <row r="22" spans="5:21" x14ac:dyDescent="0.25">
      <c r="E22" s="5" t="s">
        <v>13</v>
      </c>
      <c r="F22" s="6">
        <v>5850000</v>
      </c>
      <c r="G22" s="6">
        <v>5850000</v>
      </c>
      <c r="H22" s="11">
        <v>336378.93</v>
      </c>
      <c r="I22" s="11">
        <v>336378.93</v>
      </c>
      <c r="J22" s="11">
        <v>526146.62</v>
      </c>
      <c r="K22" s="11">
        <v>336378.93</v>
      </c>
      <c r="L22" s="20">
        <v>359829.21</v>
      </c>
      <c r="M22" s="20"/>
      <c r="N22" s="20"/>
      <c r="O22" s="20"/>
      <c r="P22" s="20"/>
      <c r="Q22" s="20"/>
      <c r="R22" s="20"/>
      <c r="S22" s="20"/>
      <c r="T22" s="6">
        <f t="shared" si="2"/>
        <v>1895112.6199999999</v>
      </c>
    </row>
    <row r="23" spans="5:21" ht="31.5" customHeight="1" x14ac:dyDescent="0.25">
      <c r="E23" s="17" t="s">
        <v>14</v>
      </c>
      <c r="F23" s="6">
        <v>4400000</v>
      </c>
      <c r="G23" s="6">
        <v>4400000</v>
      </c>
      <c r="H23" s="11">
        <v>0</v>
      </c>
      <c r="I23" s="11">
        <v>162769.20000000001</v>
      </c>
      <c r="J23" s="11">
        <v>190958.1</v>
      </c>
      <c r="K23" s="11">
        <v>0</v>
      </c>
      <c r="L23" s="20">
        <v>762982.31</v>
      </c>
      <c r="M23" s="20"/>
      <c r="N23" s="20"/>
      <c r="O23" s="20"/>
      <c r="P23" s="20"/>
      <c r="Q23" s="20"/>
      <c r="R23" s="20"/>
      <c r="S23" s="20"/>
      <c r="T23" s="6">
        <f t="shared" si="2"/>
        <v>1116709.6100000001</v>
      </c>
    </row>
    <row r="24" spans="5:21" x14ac:dyDescent="0.25">
      <c r="E24" s="5" t="s">
        <v>15</v>
      </c>
      <c r="F24" s="6">
        <v>12484570</v>
      </c>
      <c r="G24" s="6">
        <v>11726570</v>
      </c>
      <c r="H24" s="11">
        <v>0</v>
      </c>
      <c r="I24" s="11">
        <v>311520</v>
      </c>
      <c r="J24" s="11">
        <v>522028.77</v>
      </c>
      <c r="K24" s="11">
        <v>177000</v>
      </c>
      <c r="L24" s="20">
        <v>217297.3</v>
      </c>
      <c r="M24" s="20"/>
      <c r="N24" s="20"/>
      <c r="O24" s="20"/>
      <c r="P24" s="20"/>
      <c r="Q24" s="20"/>
      <c r="R24" s="20"/>
      <c r="S24" s="20"/>
      <c r="T24" s="6">
        <f t="shared" si="2"/>
        <v>1227846.07</v>
      </c>
    </row>
    <row r="25" spans="5:21" x14ac:dyDescent="0.25">
      <c r="E25" s="5" t="s">
        <v>16</v>
      </c>
      <c r="F25" s="6">
        <v>480000</v>
      </c>
      <c r="G25" s="6">
        <v>515000</v>
      </c>
      <c r="H25" s="11">
        <v>0</v>
      </c>
      <c r="I25" s="11">
        <v>0</v>
      </c>
      <c r="J25" s="11"/>
      <c r="K25" s="11">
        <v>34692</v>
      </c>
      <c r="L25" s="20">
        <v>0</v>
      </c>
      <c r="M25" s="20"/>
      <c r="N25" s="20"/>
      <c r="O25" s="20"/>
      <c r="P25" s="20"/>
      <c r="Q25" s="20"/>
      <c r="R25" s="20"/>
      <c r="S25" s="20"/>
      <c r="T25" s="6">
        <f t="shared" si="2"/>
        <v>34692</v>
      </c>
    </row>
    <row r="26" spans="5:21" x14ac:dyDescent="0.25">
      <c r="E26" s="3" t="s">
        <v>17</v>
      </c>
      <c r="F26" s="4">
        <f>SUM(F27:F35)</f>
        <v>9659000</v>
      </c>
      <c r="G26" s="4">
        <f>SUM(G27:G35)</f>
        <v>9345557</v>
      </c>
      <c r="H26" s="14">
        <f>SUM(H27:H35)</f>
        <v>0</v>
      </c>
      <c r="I26" s="14">
        <f t="shared" ref="I26:R26" si="3">SUM(I27:I35)</f>
        <v>72069.490000000005</v>
      </c>
      <c r="J26" s="14">
        <f t="shared" si="3"/>
        <v>140020.11000000002</v>
      </c>
      <c r="K26" s="14">
        <f t="shared" si="3"/>
        <v>1028000</v>
      </c>
      <c r="L26" s="21">
        <f t="shared" si="3"/>
        <v>119357.33</v>
      </c>
      <c r="M26" s="21">
        <f t="shared" si="3"/>
        <v>0</v>
      </c>
      <c r="N26" s="21">
        <f t="shared" si="3"/>
        <v>0</v>
      </c>
      <c r="O26" s="21">
        <f t="shared" si="3"/>
        <v>0</v>
      </c>
      <c r="P26" s="21">
        <f t="shared" si="3"/>
        <v>0</v>
      </c>
      <c r="Q26" s="21">
        <f t="shared" si="3"/>
        <v>0</v>
      </c>
      <c r="R26" s="21">
        <f t="shared" si="3"/>
        <v>0</v>
      </c>
      <c r="S26" s="21">
        <f>SUM(S27:S35)</f>
        <v>0</v>
      </c>
      <c r="T26" s="4">
        <f>SUM(T27:T35)</f>
        <v>1359446.93</v>
      </c>
      <c r="U26" s="16"/>
    </row>
    <row r="27" spans="5:21" x14ac:dyDescent="0.25">
      <c r="E27" s="5" t="s">
        <v>18</v>
      </c>
      <c r="F27" s="6">
        <v>200000</v>
      </c>
      <c r="G27" s="6">
        <v>200000</v>
      </c>
      <c r="H27" s="6">
        <v>0</v>
      </c>
      <c r="I27" s="11">
        <v>0</v>
      </c>
      <c r="J27" s="11">
        <v>38486.019999999997</v>
      </c>
      <c r="K27" s="11">
        <v>0</v>
      </c>
      <c r="L27" s="20">
        <v>64106.73</v>
      </c>
      <c r="M27" s="20"/>
      <c r="N27" s="20"/>
      <c r="O27" s="20"/>
      <c r="P27" s="20"/>
      <c r="Q27" s="20"/>
      <c r="R27" s="20"/>
      <c r="S27" s="20"/>
      <c r="T27" s="6">
        <f t="shared" ref="T27:T35" si="4">+H27+I27+J27+K27+L27</f>
        <v>102592.75</v>
      </c>
    </row>
    <row r="28" spans="5:21" x14ac:dyDescent="0.25">
      <c r="E28" s="5" t="s">
        <v>19</v>
      </c>
      <c r="F28" s="6">
        <v>0</v>
      </c>
      <c r="G28" s="6">
        <v>0</v>
      </c>
      <c r="H28" s="18">
        <v>0</v>
      </c>
      <c r="I28" s="11">
        <v>0</v>
      </c>
      <c r="J28" s="11">
        <v>0</v>
      </c>
      <c r="K28" s="11">
        <v>0</v>
      </c>
      <c r="L28" s="20">
        <v>0</v>
      </c>
      <c r="M28" s="20"/>
      <c r="N28" s="20"/>
      <c r="O28" s="20"/>
      <c r="P28" s="20"/>
      <c r="Q28" s="20"/>
      <c r="R28" s="20"/>
      <c r="S28" s="20"/>
      <c r="T28" s="6">
        <f t="shared" si="4"/>
        <v>0</v>
      </c>
    </row>
    <row r="29" spans="5:21" x14ac:dyDescent="0.25">
      <c r="E29" s="5" t="s">
        <v>20</v>
      </c>
      <c r="F29" s="6">
        <v>200000</v>
      </c>
      <c r="G29" s="6">
        <v>140500</v>
      </c>
      <c r="H29" s="18">
        <v>0</v>
      </c>
      <c r="I29" s="11">
        <v>0</v>
      </c>
      <c r="J29" s="11">
        <v>40418.300000000003</v>
      </c>
      <c r="K29" s="20">
        <v>0</v>
      </c>
      <c r="L29" s="20">
        <v>0</v>
      </c>
      <c r="M29" s="20"/>
      <c r="N29" s="20"/>
      <c r="O29" s="20"/>
      <c r="P29" s="20"/>
      <c r="Q29" s="20"/>
      <c r="R29" s="20"/>
      <c r="S29" s="20"/>
      <c r="T29" s="6">
        <f t="shared" si="4"/>
        <v>40418.300000000003</v>
      </c>
    </row>
    <row r="30" spans="5:21" x14ac:dyDescent="0.25">
      <c r="E30" s="5" t="s">
        <v>21</v>
      </c>
      <c r="F30" s="6">
        <v>0</v>
      </c>
      <c r="G30" s="6">
        <v>0</v>
      </c>
      <c r="H30" s="18">
        <v>0</v>
      </c>
      <c r="I30" s="11">
        <v>0</v>
      </c>
      <c r="J30" s="11">
        <v>0</v>
      </c>
      <c r="K30" s="20">
        <v>0</v>
      </c>
      <c r="L30" s="20">
        <v>0</v>
      </c>
      <c r="M30" s="20"/>
      <c r="N30" s="20"/>
      <c r="O30" s="20"/>
      <c r="P30" s="20"/>
      <c r="Q30" s="20"/>
      <c r="R30" s="20"/>
      <c r="S30" s="20"/>
      <c r="T30" s="6">
        <f t="shared" si="4"/>
        <v>0</v>
      </c>
    </row>
    <row r="31" spans="5:21" x14ac:dyDescent="0.25">
      <c r="E31" s="5" t="s">
        <v>22</v>
      </c>
      <c r="F31" s="6">
        <v>50000</v>
      </c>
      <c r="G31" s="6">
        <v>50000</v>
      </c>
      <c r="H31" s="18">
        <v>0</v>
      </c>
      <c r="I31" s="11">
        <v>0</v>
      </c>
      <c r="J31" s="11">
        <v>0</v>
      </c>
      <c r="K31" s="20">
        <v>0</v>
      </c>
      <c r="L31" s="20">
        <v>0</v>
      </c>
      <c r="M31" s="20"/>
      <c r="N31" s="20"/>
      <c r="O31" s="20"/>
      <c r="P31" s="20"/>
      <c r="Q31" s="20"/>
      <c r="R31" s="20"/>
      <c r="S31" s="20"/>
      <c r="T31" s="6">
        <f t="shared" si="4"/>
        <v>0</v>
      </c>
    </row>
    <row r="32" spans="5:21" x14ac:dyDescent="0.25">
      <c r="E32" s="5" t="s">
        <v>23</v>
      </c>
      <c r="F32" s="6">
        <v>0</v>
      </c>
      <c r="G32" s="6">
        <v>0</v>
      </c>
      <c r="H32" s="18">
        <v>0</v>
      </c>
      <c r="I32" s="11">
        <v>0</v>
      </c>
      <c r="J32" s="11">
        <v>0</v>
      </c>
      <c r="K32" s="20">
        <v>0</v>
      </c>
      <c r="L32" s="20">
        <v>0</v>
      </c>
      <c r="M32" s="20"/>
      <c r="N32" s="20"/>
      <c r="O32" s="20"/>
      <c r="P32" s="20"/>
      <c r="Q32" s="20"/>
      <c r="R32" s="20"/>
      <c r="S32" s="20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3157000</v>
      </c>
      <c r="H33" s="18">
        <v>0</v>
      </c>
      <c r="I33" s="11">
        <v>72069.490000000005</v>
      </c>
      <c r="J33" s="11">
        <v>830.72</v>
      </c>
      <c r="K33" s="20">
        <v>1028000</v>
      </c>
      <c r="L33" s="20">
        <v>0</v>
      </c>
      <c r="M33" s="20"/>
      <c r="N33" s="20"/>
      <c r="O33" s="20"/>
      <c r="P33" s="20"/>
      <c r="Q33" s="20"/>
      <c r="R33" s="20"/>
      <c r="S33" s="20"/>
      <c r="T33" s="6">
        <f t="shared" si="4"/>
        <v>1100900.21</v>
      </c>
    </row>
    <row r="34" spans="5:20" ht="30" x14ac:dyDescent="0.25">
      <c r="E34" s="17" t="s">
        <v>25</v>
      </c>
      <c r="F34" s="6">
        <v>0</v>
      </c>
      <c r="G34" s="6">
        <v>0</v>
      </c>
      <c r="H34" s="18">
        <v>0</v>
      </c>
      <c r="I34" s="11">
        <v>0</v>
      </c>
      <c r="J34" s="11">
        <v>0</v>
      </c>
      <c r="K34" s="20">
        <v>0</v>
      </c>
      <c r="L34" s="20">
        <v>0</v>
      </c>
      <c r="M34" s="20"/>
      <c r="N34" s="20"/>
      <c r="O34" s="20"/>
      <c r="P34" s="20"/>
      <c r="Q34" s="20"/>
      <c r="R34" s="20"/>
      <c r="S34" s="20"/>
      <c r="T34" s="6">
        <f t="shared" si="4"/>
        <v>0</v>
      </c>
    </row>
    <row r="35" spans="5:20" x14ac:dyDescent="0.25">
      <c r="E35" s="5" t="s">
        <v>26</v>
      </c>
      <c r="F35" s="6">
        <v>6125000</v>
      </c>
      <c r="G35" s="6">
        <v>5798057</v>
      </c>
      <c r="H35" s="18">
        <v>0</v>
      </c>
      <c r="I35" s="11">
        <v>0</v>
      </c>
      <c r="J35" s="11">
        <v>60285.07</v>
      </c>
      <c r="K35" s="20">
        <v>0</v>
      </c>
      <c r="L35" s="20">
        <v>55250.6</v>
      </c>
      <c r="M35" s="20"/>
      <c r="N35" s="20"/>
      <c r="O35" s="20"/>
      <c r="P35" s="20"/>
      <c r="Q35" s="20"/>
      <c r="R35" s="20"/>
      <c r="S35" s="20"/>
      <c r="T35" s="6">
        <f t="shared" si="4"/>
        <v>115535.67</v>
      </c>
    </row>
    <row r="36" spans="5:20" x14ac:dyDescent="0.25">
      <c r="E36" s="3" t="s">
        <v>27</v>
      </c>
      <c r="F36" s="4">
        <f>SUM(F37:F44)</f>
        <v>3000000</v>
      </c>
      <c r="G36" s="4">
        <f>SUM(G37:G44)</f>
        <v>3000000</v>
      </c>
      <c r="H36" s="19">
        <f>SUM(I37:I44)</f>
        <v>0</v>
      </c>
      <c r="I36" s="14">
        <f>SUM(I37:I44)</f>
        <v>0</v>
      </c>
      <c r="J36" s="14">
        <f t="shared" ref="J36:S36" si="5">SUM(J37:J44)</f>
        <v>0</v>
      </c>
      <c r="K36" s="21">
        <f t="shared" si="5"/>
        <v>0</v>
      </c>
      <c r="L36" s="21">
        <f t="shared" si="5"/>
        <v>0</v>
      </c>
      <c r="M36" s="21">
        <f t="shared" si="5"/>
        <v>0</v>
      </c>
      <c r="N36" s="21">
        <f t="shared" si="5"/>
        <v>0</v>
      </c>
      <c r="O36" s="21">
        <f t="shared" si="5"/>
        <v>0</v>
      </c>
      <c r="P36" s="21">
        <f t="shared" si="5"/>
        <v>0</v>
      </c>
      <c r="Q36" s="21">
        <f t="shared" si="5"/>
        <v>0</v>
      </c>
      <c r="R36" s="21">
        <f t="shared" si="5"/>
        <v>0</v>
      </c>
      <c r="S36" s="21">
        <f t="shared" si="5"/>
        <v>0</v>
      </c>
      <c r="T36" s="6">
        <f t="shared" ref="T36" si="6">+H36+I36+J36</f>
        <v>0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20">
        <v>0</v>
      </c>
      <c r="L37" s="20">
        <v>0</v>
      </c>
      <c r="M37" s="20"/>
      <c r="N37" s="20"/>
      <c r="O37" s="20"/>
      <c r="P37" s="20"/>
      <c r="Q37" s="20"/>
      <c r="R37" s="20"/>
      <c r="S37" s="20"/>
      <c r="T37" s="6">
        <f t="shared" ref="T37:T44" si="7">+H37+I37+J37+K37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20">
        <v>0</v>
      </c>
      <c r="L38" s="20">
        <v>0</v>
      </c>
      <c r="M38" s="20"/>
      <c r="N38" s="20"/>
      <c r="O38" s="20"/>
      <c r="P38" s="20"/>
      <c r="Q38" s="20"/>
      <c r="R38" s="20"/>
      <c r="S38" s="20"/>
      <c r="T38" s="6">
        <f t="shared" si="7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20">
        <v>0</v>
      </c>
      <c r="L39" s="20">
        <v>0</v>
      </c>
      <c r="M39" s="20"/>
      <c r="N39" s="20"/>
      <c r="O39" s="20"/>
      <c r="P39" s="20"/>
      <c r="Q39" s="20"/>
      <c r="R39" s="20"/>
      <c r="S39" s="20"/>
      <c r="T39" s="6">
        <f t="shared" si="7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20">
        <v>0</v>
      </c>
      <c r="L40" s="20">
        <v>0</v>
      </c>
      <c r="M40" s="20"/>
      <c r="N40" s="20"/>
      <c r="O40" s="20"/>
      <c r="P40" s="20"/>
      <c r="Q40" s="20"/>
      <c r="R40" s="20"/>
      <c r="S40" s="20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20">
        <v>0</v>
      </c>
      <c r="L41" s="20">
        <v>0</v>
      </c>
      <c r="M41" s="20"/>
      <c r="N41" s="20"/>
      <c r="O41" s="20"/>
      <c r="P41" s="20"/>
      <c r="Q41" s="20"/>
      <c r="R41" s="20"/>
      <c r="S41" s="20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20">
        <v>0</v>
      </c>
      <c r="L42" s="20">
        <v>0</v>
      </c>
      <c r="M42" s="20"/>
      <c r="N42" s="20"/>
      <c r="O42" s="20"/>
      <c r="P42" s="20"/>
      <c r="Q42" s="20"/>
      <c r="R42" s="20"/>
      <c r="S42" s="20"/>
      <c r="T42" s="6">
        <f t="shared" si="7"/>
        <v>0</v>
      </c>
    </row>
    <row r="43" spans="5:20" x14ac:dyDescent="0.25">
      <c r="E43" s="5" t="s">
        <v>34</v>
      </c>
      <c r="F43" s="6">
        <v>3000000</v>
      </c>
      <c r="G43" s="6">
        <v>3000000</v>
      </c>
      <c r="H43" s="11">
        <v>0</v>
      </c>
      <c r="I43" s="11">
        <v>0</v>
      </c>
      <c r="J43" s="11"/>
      <c r="K43" s="20">
        <v>0</v>
      </c>
      <c r="L43" s="20">
        <v>0</v>
      </c>
      <c r="M43" s="20"/>
      <c r="N43" s="20"/>
      <c r="O43" s="20"/>
      <c r="P43" s="20"/>
      <c r="Q43" s="20"/>
      <c r="R43" s="20"/>
      <c r="S43" s="20"/>
      <c r="T43" s="6">
        <f t="shared" si="7"/>
        <v>0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/>
      <c r="K44" s="20">
        <v>0</v>
      </c>
      <c r="L44" s="20">
        <v>0</v>
      </c>
      <c r="M44" s="20"/>
      <c r="N44" s="20"/>
      <c r="O44" s="20"/>
      <c r="P44" s="20"/>
      <c r="Q44" s="20"/>
      <c r="R44" s="20"/>
      <c r="S44" s="20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9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0">+H46+I46+J46+K46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0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0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0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0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0"/>
        <v>0</v>
      </c>
    </row>
    <row r="52" spans="5:20" x14ac:dyDescent="0.25">
      <c r="E52" s="3" t="s">
        <v>43</v>
      </c>
      <c r="F52" s="4">
        <f>SUM(F53:F61)</f>
        <v>275000</v>
      </c>
      <c r="G52" s="4">
        <f>SUM(G53:G61)</f>
        <v>275000</v>
      </c>
      <c r="H52" s="14">
        <f>SUM(H53:H61)</f>
        <v>0</v>
      </c>
      <c r="I52" s="14">
        <f t="shared" ref="I52:S52" si="11">SUM(I53:I61)</f>
        <v>0</v>
      </c>
      <c r="J52" s="14">
        <f t="shared" si="11"/>
        <v>8596.09</v>
      </c>
      <c r="K52" s="14">
        <f t="shared" si="11"/>
        <v>0</v>
      </c>
      <c r="L52" s="14">
        <f t="shared" si="11"/>
        <v>0</v>
      </c>
      <c r="M52" s="14">
        <f t="shared" si="11"/>
        <v>0</v>
      </c>
      <c r="N52" s="14">
        <f>SUM(N53:N61)</f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14">
        <f t="shared" si="11"/>
        <v>0</v>
      </c>
      <c r="S52" s="14">
        <f t="shared" si="11"/>
        <v>0</v>
      </c>
      <c r="T52" s="4">
        <f>SUM(T53:T61)</f>
        <v>8596.09</v>
      </c>
    </row>
    <row r="53" spans="5:20" x14ac:dyDescent="0.25">
      <c r="E53" s="5" t="s">
        <v>44</v>
      </c>
      <c r="F53" s="6">
        <v>275000</v>
      </c>
      <c r="G53" s="6">
        <v>275000</v>
      </c>
      <c r="H53" s="11">
        <v>0</v>
      </c>
      <c r="I53" s="11">
        <v>0</v>
      </c>
      <c r="J53" s="11">
        <v>8596.09</v>
      </c>
      <c r="K53" s="11"/>
      <c r="L53" s="11">
        <v>0</v>
      </c>
      <c r="M53" s="11"/>
      <c r="N53" s="11"/>
      <c r="O53" s="11"/>
      <c r="P53" s="11"/>
      <c r="Q53" s="11"/>
      <c r="R53" s="11"/>
      <c r="S53" s="11"/>
      <c r="T53" s="6">
        <f t="shared" ref="T53:T61" si="12">+H53+I53+J53+K53</f>
        <v>8596.09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/>
      <c r="N54" s="11"/>
      <c r="O54" s="11"/>
      <c r="P54" s="11"/>
      <c r="Q54" s="11"/>
      <c r="R54" s="11"/>
      <c r="S54" s="11"/>
      <c r="T54" s="6">
        <f t="shared" si="12"/>
        <v>0</v>
      </c>
    </row>
    <row r="55" spans="5:20" x14ac:dyDescent="0.25">
      <c r="E55" s="5" t="s">
        <v>46</v>
      </c>
      <c r="F55" s="6">
        <v>0</v>
      </c>
      <c r="G55" s="6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/>
      <c r="N55" s="11"/>
      <c r="O55" s="11"/>
      <c r="P55" s="11"/>
      <c r="Q55" s="11"/>
      <c r="R55" s="11"/>
      <c r="S55" s="11"/>
      <c r="T55" s="6">
        <f t="shared" si="12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/>
      <c r="N56" s="11"/>
      <c r="O56" s="11"/>
      <c r="P56" s="11"/>
      <c r="Q56" s="11"/>
      <c r="R56" s="11"/>
      <c r="S56" s="11"/>
      <c r="T56" s="6">
        <f t="shared" si="12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11"/>
      <c r="Q57" s="11"/>
      <c r="R57" s="11"/>
      <c r="S57" s="11"/>
      <c r="T57" s="6">
        <f t="shared" si="12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11"/>
      <c r="Q58" s="11"/>
      <c r="R58" s="11"/>
      <c r="S58" s="11"/>
      <c r="T58" s="6">
        <f t="shared" si="12"/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20">
        <v>0</v>
      </c>
      <c r="M59" s="20"/>
      <c r="N59" s="20"/>
      <c r="O59" s="20"/>
      <c r="P59" s="20"/>
      <c r="Q59" s="20"/>
      <c r="R59" s="20"/>
      <c r="S59" s="20"/>
      <c r="T59" s="6">
        <f t="shared" si="12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20">
        <v>0</v>
      </c>
      <c r="M60" s="20"/>
      <c r="N60" s="20"/>
      <c r="O60" s="20"/>
      <c r="P60" s="20"/>
      <c r="Q60" s="20"/>
      <c r="R60" s="20"/>
      <c r="S60" s="20"/>
      <c r="T60" s="6">
        <f t="shared" si="12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20">
        <v>0</v>
      </c>
      <c r="M61" s="20"/>
      <c r="N61" s="20"/>
      <c r="O61" s="20"/>
      <c r="P61" s="20"/>
      <c r="Q61" s="20"/>
      <c r="R61" s="20"/>
      <c r="S61" s="20"/>
      <c r="T61" s="6">
        <f t="shared" si="12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3">SUM(I63:I66)</f>
        <v>0</v>
      </c>
      <c r="J62" s="14">
        <f t="shared" si="13"/>
        <v>0</v>
      </c>
      <c r="K62" s="14">
        <f t="shared" si="13"/>
        <v>0</v>
      </c>
      <c r="L62" s="21">
        <f t="shared" si="13"/>
        <v>0</v>
      </c>
      <c r="M62" s="21">
        <f t="shared" si="13"/>
        <v>0</v>
      </c>
      <c r="N62" s="21">
        <f t="shared" si="13"/>
        <v>0</v>
      </c>
      <c r="O62" s="21">
        <f t="shared" si="13"/>
        <v>0</v>
      </c>
      <c r="P62" s="21">
        <f t="shared" si="13"/>
        <v>0</v>
      </c>
      <c r="Q62" s="21">
        <f t="shared" si="13"/>
        <v>0</v>
      </c>
      <c r="R62" s="21">
        <f t="shared" si="13"/>
        <v>0</v>
      </c>
      <c r="S62" s="21">
        <f t="shared" si="13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20">
        <v>0</v>
      </c>
      <c r="M63" s="20"/>
      <c r="N63" s="20"/>
      <c r="O63" s="20"/>
      <c r="P63" s="20"/>
      <c r="Q63" s="20"/>
      <c r="R63" s="20"/>
      <c r="S63" s="20"/>
      <c r="T63" s="6">
        <f t="shared" ref="T63:T74" si="14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/>
      <c r="N64" s="11"/>
      <c r="O64" s="11"/>
      <c r="P64" s="11"/>
      <c r="Q64" s="11"/>
      <c r="R64" s="11"/>
      <c r="S64" s="11"/>
      <c r="T64" s="6">
        <f t="shared" si="14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11"/>
      <c r="Q65" s="11"/>
      <c r="R65" s="11"/>
      <c r="S65" s="11"/>
      <c r="T65" s="6">
        <f t="shared" si="14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/>
      <c r="N66" s="11"/>
      <c r="O66" s="11"/>
      <c r="P66" s="11"/>
      <c r="Q66" s="11"/>
      <c r="R66" s="11"/>
      <c r="S66" s="11"/>
      <c r="T66" s="6">
        <f t="shared" si="14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5">SUM(I68:I69)</f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14">
        <f t="shared" si="15"/>
        <v>0</v>
      </c>
      <c r="S67" s="14">
        <f t="shared" si="15"/>
        <v>0</v>
      </c>
      <c r="T67" s="6">
        <f t="shared" si="14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4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4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6">SUM(I71:I73)</f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14">
        <f t="shared" si="16"/>
        <v>0</v>
      </c>
      <c r="S70" s="14">
        <f t="shared" si="16"/>
        <v>0</v>
      </c>
      <c r="T70" s="6">
        <f t="shared" si="14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4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4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4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4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7">SUM(I76:I77)</f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 t="shared" si="17"/>
        <v>0</v>
      </c>
      <c r="S75" s="14">
        <f t="shared" si="17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8">SUM(I79:I80)</f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4">
        <f t="shared" si="18"/>
        <v>0</v>
      </c>
      <c r="S78" s="14">
        <f t="shared" si="18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9">+I82</f>
        <v>0</v>
      </c>
      <c r="J81" s="14">
        <f t="shared" si="19"/>
        <v>0</v>
      </c>
      <c r="K81" s="14">
        <f t="shared" si="19"/>
        <v>0</v>
      </c>
      <c r="L81" s="14">
        <f>+L82</f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4">
        <f t="shared" si="19"/>
        <v>0</v>
      </c>
      <c r="S81" s="14">
        <f t="shared" si="19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96423204</v>
      </c>
      <c r="G83" s="15">
        <f>+G10+G16+G26+G36+G45+G52+G62+G67+G70+G75+G78+G81</f>
        <v>96036761</v>
      </c>
      <c r="H83" s="15">
        <f t="shared" ref="H83:R83" si="20">+H10+H16+H26+H36+H45+H52+H62+H67+H70+H75+H78+H81</f>
        <v>4336013.4799999995</v>
      </c>
      <c r="I83" s="15">
        <f t="shared" si="20"/>
        <v>4886242.6900000004</v>
      </c>
      <c r="J83" s="15">
        <f t="shared" si="20"/>
        <v>5935656.6100000003</v>
      </c>
      <c r="K83" s="15">
        <f t="shared" si="20"/>
        <v>5829442.2000000002</v>
      </c>
      <c r="L83" s="15">
        <f t="shared" si="20"/>
        <v>8193761.3999999994</v>
      </c>
      <c r="M83" s="15">
        <f t="shared" si="20"/>
        <v>0</v>
      </c>
      <c r="N83" s="15">
        <f t="shared" si="20"/>
        <v>0</v>
      </c>
      <c r="O83" s="15">
        <f t="shared" si="20"/>
        <v>0</v>
      </c>
      <c r="P83" s="15">
        <f t="shared" si="20"/>
        <v>0</v>
      </c>
      <c r="Q83" s="15">
        <f t="shared" si="20"/>
        <v>0</v>
      </c>
      <c r="R83" s="15">
        <f t="shared" si="20"/>
        <v>0</v>
      </c>
      <c r="S83" s="15">
        <f>+S10+S16+S26+S36+S45+S52+S62+S67+S70+S75+S78+S81</f>
        <v>0</v>
      </c>
      <c r="T83" s="15">
        <f>+T10+T16+T26+T36+T45+T52+T62+T67+T70+T75+T78+T81</f>
        <v>29181116.379999999</v>
      </c>
    </row>
    <row r="84" spans="5:20" ht="15.75" thickBot="1" x14ac:dyDescent="0.3">
      <c r="E84" s="37" t="s">
        <v>98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</row>
    <row r="85" spans="5:20" ht="15.75" thickBot="1" x14ac:dyDescent="0.3">
      <c r="E85" s="40" t="s">
        <v>99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</row>
    <row r="86" spans="5:20" ht="15.75" thickBot="1" x14ac:dyDescent="0.3">
      <c r="E86" s="37" t="s">
        <v>100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</row>
    <row r="87" spans="5:20" ht="18.75" x14ac:dyDescent="0.3">
      <c r="E87" s="22" t="s">
        <v>96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5:20" ht="18.75" x14ac:dyDescent="0.3">
      <c r="E88" s="22" t="s">
        <v>97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</sheetData>
  <mergeCells count="14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  <mergeCell ref="E84:T84"/>
    <mergeCell ref="E85:T85"/>
    <mergeCell ref="E86:T86"/>
  </mergeCells>
  <pageMargins left="0" right="0" top="0.74803040244969377" bottom="0.74803040244969377" header="0.31496062992125984" footer="0.31496062992125984"/>
  <pageSetup paperSize="5" scale="55" orientation="portrait" r:id="rId1"/>
  <rowBreaks count="1" manualBreakCount="1">
    <brk id="44" min="4" max="19" man="1"/>
  </rowBreaks>
  <ignoredErrors>
    <ignoredError sqref="T45 T63:T73 T52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MAYO</vt:lpstr>
      <vt:lpstr>'Presup. Aprobado-Ejec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2026-06-09T15:29:48Z</cp:lastPrinted>
  <dcterms:created xsi:type="dcterms:W3CDTF">2021-07-29T18:58:50Z</dcterms:created>
  <dcterms:modified xsi:type="dcterms:W3CDTF">2026-06-09T15:29:55Z</dcterms:modified>
</cp:coreProperties>
</file>