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795" documentId="8_{EC3152F7-6D22-4FDB-BBFE-F3E7EF742EE5}" xr6:coauthVersionLast="47" xr6:coauthVersionMax="47" xr10:uidLastSave="{195B9488-337A-441B-B8C5-4467C245EBEF}"/>
  <bookViews>
    <workbookView xWindow="-120" yWindow="-120" windowWidth="29040" windowHeight="15720" xr2:uid="{784E5D24-0E0A-4A1C-AEDB-8C414D77F257}"/>
  </bookViews>
  <sheets>
    <sheet name="Presup. Aprobado-Ejec AGOSTO" sheetId="2" r:id="rId1"/>
  </sheets>
  <definedNames>
    <definedName name="_xlnm.Print_Area" localSheetId="0">'Presup. Aprobado-Ejec AGOSTO'!$E$1:$T$86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0" i="2" l="1"/>
  <c r="T49" i="2"/>
  <c r="T48" i="2"/>
  <c r="T47" i="2"/>
  <c r="T46" i="2"/>
  <c r="T45" i="2"/>
  <c r="T43" i="2"/>
  <c r="T42" i="2"/>
  <c r="T41" i="2"/>
  <c r="T40" i="2"/>
  <c r="T39" i="2"/>
  <c r="T38" i="2"/>
  <c r="T37" i="2"/>
  <c r="T36" i="2"/>
  <c r="T34" i="2"/>
  <c r="T33" i="2"/>
  <c r="T32" i="2"/>
  <c r="T31" i="2"/>
  <c r="T30" i="2"/>
  <c r="T29" i="2"/>
  <c r="T28" i="2"/>
  <c r="T27" i="2"/>
  <c r="T26" i="2"/>
  <c r="T24" i="2"/>
  <c r="T23" i="2"/>
  <c r="T22" i="2"/>
  <c r="T21" i="2"/>
  <c r="T20" i="2"/>
  <c r="T19" i="2"/>
  <c r="T18" i="2"/>
  <c r="T17" i="2"/>
  <c r="T16" i="2"/>
  <c r="T14" i="2"/>
  <c r="T13" i="2"/>
  <c r="T12" i="2"/>
  <c r="T11" i="2"/>
  <c r="T10" i="2"/>
  <c r="T52" i="2"/>
  <c r="K15" i="2"/>
  <c r="T54" i="2"/>
  <c r="F25" i="2"/>
  <c r="F15" i="2"/>
  <c r="F9" i="2"/>
  <c r="G25" i="2"/>
  <c r="G15" i="2"/>
  <c r="G9" i="2"/>
  <c r="T9" i="2" l="1"/>
  <c r="T15" i="2"/>
  <c r="T25" i="2"/>
  <c r="G35" i="2"/>
  <c r="S25" i="2"/>
  <c r="S15" i="2"/>
  <c r="S9" i="2"/>
  <c r="T73" i="2" l="1"/>
  <c r="T72" i="2"/>
  <c r="T71" i="2"/>
  <c r="T70" i="2"/>
  <c r="T68" i="2"/>
  <c r="T67" i="2"/>
  <c r="T65" i="2"/>
  <c r="T64" i="2"/>
  <c r="T63" i="2"/>
  <c r="T62" i="2"/>
  <c r="T57" i="2"/>
  <c r="T60" i="2"/>
  <c r="T59" i="2"/>
  <c r="T58" i="2"/>
  <c r="T56" i="2"/>
  <c r="T55" i="2"/>
  <c r="T53" i="2"/>
  <c r="N69" i="2"/>
  <c r="N66" i="2"/>
  <c r="N61" i="2"/>
  <c r="N51" i="2"/>
  <c r="N44" i="2"/>
  <c r="N35" i="2"/>
  <c r="N25" i="2"/>
  <c r="N15" i="2"/>
  <c r="N9" i="2"/>
  <c r="G80" i="2"/>
  <c r="G77" i="2"/>
  <c r="G74" i="2"/>
  <c r="F80" i="2"/>
  <c r="F77" i="2"/>
  <c r="F74" i="2"/>
  <c r="G69" i="2"/>
  <c r="G66" i="2"/>
  <c r="G61" i="2"/>
  <c r="G51" i="2"/>
  <c r="G44" i="2"/>
  <c r="F69" i="2"/>
  <c r="F66" i="2"/>
  <c r="F61" i="2"/>
  <c r="F51" i="2"/>
  <c r="F44" i="2"/>
  <c r="F35" i="2"/>
  <c r="S80" i="2"/>
  <c r="R80" i="2"/>
  <c r="Q80" i="2"/>
  <c r="P80" i="2"/>
  <c r="O80" i="2"/>
  <c r="N80" i="2"/>
  <c r="M80" i="2"/>
  <c r="L80" i="2"/>
  <c r="K80" i="2"/>
  <c r="J80" i="2"/>
  <c r="I80" i="2"/>
  <c r="H80" i="2"/>
  <c r="S77" i="2"/>
  <c r="R77" i="2"/>
  <c r="Q77" i="2"/>
  <c r="P77" i="2"/>
  <c r="O77" i="2"/>
  <c r="N77" i="2"/>
  <c r="M77" i="2"/>
  <c r="L77" i="2"/>
  <c r="K77" i="2"/>
  <c r="J77" i="2"/>
  <c r="I77" i="2"/>
  <c r="H77" i="2"/>
  <c r="S74" i="2"/>
  <c r="R74" i="2"/>
  <c r="Q74" i="2"/>
  <c r="P74" i="2"/>
  <c r="O74" i="2"/>
  <c r="N74" i="2"/>
  <c r="M74" i="2"/>
  <c r="L74" i="2"/>
  <c r="K74" i="2"/>
  <c r="J74" i="2"/>
  <c r="I74" i="2"/>
  <c r="H74" i="2"/>
  <c r="S69" i="2"/>
  <c r="R69" i="2"/>
  <c r="Q69" i="2"/>
  <c r="P69" i="2"/>
  <c r="O69" i="2"/>
  <c r="M69" i="2"/>
  <c r="L69" i="2"/>
  <c r="K69" i="2"/>
  <c r="J69" i="2"/>
  <c r="I69" i="2"/>
  <c r="H69" i="2"/>
  <c r="S66" i="2"/>
  <c r="R66" i="2"/>
  <c r="Q66" i="2"/>
  <c r="P66" i="2"/>
  <c r="O66" i="2"/>
  <c r="M66" i="2"/>
  <c r="L66" i="2"/>
  <c r="K66" i="2"/>
  <c r="J66" i="2"/>
  <c r="I66" i="2"/>
  <c r="H66" i="2"/>
  <c r="S61" i="2"/>
  <c r="R61" i="2"/>
  <c r="Q61" i="2"/>
  <c r="P61" i="2"/>
  <c r="O61" i="2"/>
  <c r="M61" i="2"/>
  <c r="L61" i="2"/>
  <c r="K61" i="2"/>
  <c r="J61" i="2"/>
  <c r="I61" i="2"/>
  <c r="H61" i="2"/>
  <c r="S51" i="2"/>
  <c r="R51" i="2"/>
  <c r="Q51" i="2"/>
  <c r="P51" i="2"/>
  <c r="O51" i="2"/>
  <c r="M51" i="2"/>
  <c r="L51" i="2"/>
  <c r="K51" i="2"/>
  <c r="J51" i="2"/>
  <c r="I51" i="2"/>
  <c r="H51" i="2"/>
  <c r="S44" i="2"/>
  <c r="R44" i="2"/>
  <c r="Q44" i="2"/>
  <c r="P44" i="2"/>
  <c r="O44" i="2"/>
  <c r="M44" i="2"/>
  <c r="L44" i="2"/>
  <c r="K44" i="2"/>
  <c r="J44" i="2"/>
  <c r="I44" i="2"/>
  <c r="H44" i="2"/>
  <c r="S35" i="2"/>
  <c r="R35" i="2"/>
  <c r="Q35" i="2"/>
  <c r="P35" i="2"/>
  <c r="O35" i="2"/>
  <c r="M35" i="2"/>
  <c r="K35" i="2"/>
  <c r="J35" i="2"/>
  <c r="I35" i="2"/>
  <c r="T35" i="2" s="1"/>
  <c r="R25" i="2"/>
  <c r="Q25" i="2"/>
  <c r="P25" i="2"/>
  <c r="O25" i="2"/>
  <c r="M25" i="2"/>
  <c r="L25" i="2"/>
  <c r="K25" i="2"/>
  <c r="J25" i="2"/>
  <c r="I25" i="2"/>
  <c r="H25" i="2"/>
  <c r="R15" i="2"/>
  <c r="Q15" i="2"/>
  <c r="P15" i="2"/>
  <c r="O15" i="2"/>
  <c r="M15" i="2"/>
  <c r="L15" i="2"/>
  <c r="J15" i="2"/>
  <c r="I15" i="2"/>
  <c r="H15" i="2"/>
  <c r="R9" i="2"/>
  <c r="Q9" i="2"/>
  <c r="P9" i="2"/>
  <c r="O9" i="2"/>
  <c r="M9" i="2"/>
  <c r="L9" i="2"/>
  <c r="K9" i="2"/>
  <c r="J9" i="2"/>
  <c r="I9" i="2"/>
  <c r="H9" i="2"/>
  <c r="G82" i="2" l="1"/>
  <c r="H82" i="2"/>
  <c r="I82" i="2"/>
  <c r="F82" i="2"/>
  <c r="S82" i="2"/>
  <c r="T80" i="2"/>
  <c r="T74" i="2"/>
  <c r="T77" i="2"/>
  <c r="L82" i="2"/>
  <c r="M82" i="2"/>
  <c r="J82" i="2"/>
  <c r="T69" i="2"/>
  <c r="R82" i="2"/>
  <c r="K82" i="2"/>
  <c r="T61" i="2"/>
  <c r="Q82" i="2"/>
  <c r="T66" i="2"/>
  <c r="T44" i="2"/>
  <c r="P82" i="2"/>
  <c r="T51" i="2"/>
  <c r="T82" i="2" s="1"/>
  <c r="O82" i="2"/>
  <c r="N82" i="2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<sst xmlns="http://schemas.openxmlformats.org/spreadsheetml/2006/main" count="103" uniqueCount="103">
  <si>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</si>
  <si>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</si>
  <si>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</si>
  <si>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</si>
  <si>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</si>
  <si>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</si>
  <si>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</si>
  <si>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</si>
  <si>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</si>
  <si>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</si>
  <si>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</si>
  <si>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</si>
  <si>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</si>
  <si>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</si>
  <si>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</si>
  <si>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</si>
  <si>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</si>
  <si>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</si>
  <si>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</si>
  <si>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</si>
  <si>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</si>
  <si>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</si>
  <si>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</si>
  <si>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</si>
  <si>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</si>
  <si>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</si>
  <si>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</si>
  <si>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</si>
  <si>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</si>
  <si>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</si>
  <si>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</si>
  <si>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</si>
  <si>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</si>
  <si>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</si>
  <si>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</si>
  <si>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</si>
  <si>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</si>
  <si>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</si>
  <si>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</si>
  <si>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</si>
  <si>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</si>
  <si>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</si>
  <si>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</si>
  <si>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</si>
  <si>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</si>
  <si>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</si>
  <si>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</si>
  <si>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</si>
  <si>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</si>
  <si>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</si>
  <si>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</si>
  <si>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</si>
  <si>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</si>
  <si>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</si>
  <si>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</si>
  <si>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</si>
  <si>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</si>
  <si>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</si>
  <si>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</si>
  <si>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</si>
  <si>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</si>
  <si>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</si>
  <si>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</si>
  <si>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</si>
  <si>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</si>
  <si>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</si>
  <si>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</si>
  <si>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</si>
  <si>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</si>
  <si>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</si>
  <si>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</si>
  <si>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</si>
  <si>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</si>
  <si>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</si>
  <si>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</si>
  <si>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</si>
  <si>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</si>
  <si>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</si>
  <si>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</si>
  <si>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</si>
  <si>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</si>
  <si>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</si>
  <si>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</si>
  <si>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</si>
  <si>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</si>
  <si>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</si>
  <si>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</si>
  <si>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</si>
  <si>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</si>
  <si>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</si>
  <si>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</si>
  <si>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</si>
  <si>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</si>
  <si>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</si>
  <si>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</si>
  <si>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</si>
  <si>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</si>
  <si>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</si>
  <si>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</si>
  <si>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</t>
  </si>
  <si>
    <t xml:space="preserve">                                                    </t>
  </si>
  <si>
    <t xml:space="preserve">   Jimmy C. García Saviñón   </t>
  </si>
  <si>
    <t>Presidente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</si>
</sst>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wrapText="1"/>
    </xf>
    <xf numFmtId="0" fontId="8" fillId="0" borderId="12" xfId="0" applyFont="1" applyBorder="1" applyAlignment="1">
      <alignment wrapText="1"/>
    </xf>
    <xf numFmtId="43" fontId="0" fillId="0" borderId="0" xfId="1" applyFont="1" applyAlignment="1"/>
    <xf numFmtId="43" fontId="3" fillId="0" borderId="0" xfId="1" applyFont="1" applyAlignment="1"/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1076627</xdr:colOff>
      <xdr:row>0</xdr:row>
      <xdr:rowOff>246529</xdr:rowOff>
    </xdr:from>
    <xdr:to>
      <xdr:col>13</xdr:col>
      <xdr:colOff>1053353</xdr:colOff>
      <xdr:row>4</xdr:row>
      <xdr:rowOff>28256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1539" y="246529"/>
          <a:ext cx="1220579" cy="812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2454080</xdr:colOff>
      <xdr:row>0</xdr:row>
      <xdr:rowOff>190500</xdr:rowOff>
    </xdr:from>
    <xdr:to>
      <xdr:col>4</xdr:col>
      <xdr:colOff>3328148</xdr:colOff>
      <xdr:row>3</xdr:row>
      <xdr:rowOff>129988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080" y="190500"/>
          <a:ext cx="874068" cy="768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87"/>
  <sheetViews>
    <sheetView showGridLines="0" tabSelected="1" topLeftCell="C58" zoomScale="85" zoomScaleNormal="85" zoomScaleSheetLayoutView="55" workbookViewId="0">
      <selection activeCell="H84" sqref="H84"/>
    </sheetView>
  </sheetViews>
  <sheetFormatPr defaultColWidth="11.42578125" defaultRowHeight="15" x14ac:dyDescent="0.25"/>
  <cols>
    <col min="1" max="2" width="0" hidden="1" customWidth="1"/>
    <col min="5" max="5" width="52.28515625" customWidth="1"/>
    <col min="6" max="7" width="16.42578125" customWidth="1"/>
    <col min="8" max="10" width="15.7109375" customWidth="1"/>
    <col min="11" max="11" width="14.5703125" customWidth="1"/>
    <col min="12" max="12" width="16" customWidth="1"/>
    <col min="13" max="14" width="18.7109375" customWidth="1"/>
    <col min="15" max="15" width="22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6.7109375" customWidth="1"/>
  </cols>
  <sheetData>
    <row r="1" spans="5:21" ht="28.5" customHeight="1" x14ac:dyDescent="0.25">
      <c r="E1" s="28" t="s">
        <v>94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5:21" ht="21" customHeight="1" x14ac:dyDescent="0.25">
      <c r="E2" s="30" t="s">
        <v>95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5:21" ht="15.75" x14ac:dyDescent="0.25">
      <c r="E3" s="35">
        <v>2025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5:21" ht="15.75" customHeight="1" x14ac:dyDescent="0.25">
      <c r="E4" s="37" t="s">
        <v>91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5:21" ht="15.75" customHeight="1" x14ac:dyDescent="0.25">
      <c r="E5" s="24" t="s">
        <v>76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5:21" ht="25.5" customHeight="1" x14ac:dyDescent="0.25">
      <c r="E6" s="32" t="s">
        <v>66</v>
      </c>
      <c r="F6" s="33" t="s">
        <v>93</v>
      </c>
      <c r="G6" s="33" t="s">
        <v>92</v>
      </c>
      <c r="H6" s="25" t="s">
        <v>90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/>
    </row>
    <row r="7" spans="5:21" x14ac:dyDescent="0.25">
      <c r="E7" s="32"/>
      <c r="F7" s="34"/>
      <c r="G7" s="34"/>
      <c r="H7" s="8" t="s">
        <v>78</v>
      </c>
      <c r="I7" s="8" t="s">
        <v>79</v>
      </c>
      <c r="J7" s="8" t="s">
        <v>80</v>
      </c>
      <c r="K7" s="8" t="s">
        <v>81</v>
      </c>
      <c r="L7" s="9" t="s">
        <v>82</v>
      </c>
      <c r="M7" s="8" t="s">
        <v>83</v>
      </c>
      <c r="N7" s="9" t="s">
        <v>84</v>
      </c>
      <c r="O7" s="8" t="s">
        <v>85</v>
      </c>
      <c r="P7" s="8" t="s">
        <v>86</v>
      </c>
      <c r="Q7" s="8" t="s">
        <v>87</v>
      </c>
      <c r="R7" s="8" t="s">
        <v>88</v>
      </c>
      <c r="S7" s="9" t="s">
        <v>89</v>
      </c>
      <c r="T7" s="8" t="s">
        <v>77</v>
      </c>
    </row>
    <row r="8" spans="5:21" x14ac:dyDescent="0.25">
      <c r="E8" s="1" t="s">
        <v>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5:21" x14ac:dyDescent="0.25">
      <c r="E9" s="3" t="s">
        <v>1</v>
      </c>
      <c r="F9" s="4">
        <f>SUM(F10:F14)</f>
        <v>45057684</v>
      </c>
      <c r="G9" s="4">
        <f>SUM(G10:G14)</f>
        <v>45057684</v>
      </c>
      <c r="H9" s="14">
        <f>SUM(H10:H14)</f>
        <v>3087444.12</v>
      </c>
      <c r="I9" s="14">
        <f t="shared" ref="I9:R9" si="0">SUM(I10:I14)</f>
        <v>3087444.12</v>
      </c>
      <c r="J9" s="14">
        <f t="shared" si="0"/>
        <v>3087444.12</v>
      </c>
      <c r="K9" s="14">
        <f t="shared" si="0"/>
        <v>3090787.71</v>
      </c>
      <c r="L9" s="14">
        <f t="shared" si="0"/>
        <v>5257843.26</v>
      </c>
      <c r="M9" s="14">
        <f t="shared" si="0"/>
        <v>3035208.19</v>
      </c>
      <c r="N9" s="14">
        <f t="shared" si="0"/>
        <v>2894624.71</v>
      </c>
      <c r="O9" s="14">
        <f t="shared" si="0"/>
        <v>2979715.38</v>
      </c>
      <c r="P9" s="14">
        <f t="shared" si="0"/>
        <v>0</v>
      </c>
      <c r="Q9" s="14">
        <f t="shared" si="0"/>
        <v>0</v>
      </c>
      <c r="R9" s="14">
        <f t="shared" si="0"/>
        <v>0</v>
      </c>
      <c r="S9" s="14">
        <f>SUM(S10:S14)</f>
        <v>0</v>
      </c>
      <c r="T9" s="4">
        <f>SUM(T10:T14)</f>
        <v>26520511.609999999</v>
      </c>
    </row>
    <row r="10" spans="5:21" x14ac:dyDescent="0.25">
      <c r="E10" s="5" t="s">
        <v>2</v>
      </c>
      <c r="F10" s="6">
        <v>30658852</v>
      </c>
      <c r="G10" s="6">
        <v>31003499.73</v>
      </c>
      <c r="H10" s="11">
        <v>2357000</v>
      </c>
      <c r="I10" s="11">
        <v>2357000</v>
      </c>
      <c r="J10" s="11">
        <v>2357000</v>
      </c>
      <c r="K10" s="11">
        <v>2357000</v>
      </c>
      <c r="L10" s="11">
        <v>2357000</v>
      </c>
      <c r="M10" s="11">
        <v>2308833.33</v>
      </c>
      <c r="N10" s="11">
        <v>2187000</v>
      </c>
      <c r="O10" s="11">
        <v>2260666.67</v>
      </c>
      <c r="P10" s="11"/>
      <c r="Q10" s="11"/>
      <c r="R10" s="11"/>
      <c r="S10" s="11"/>
      <c r="T10" s="6">
        <f>+H10+I10+J10+K10+L10+M10+N10+O10</f>
        <v>18541500</v>
      </c>
    </row>
    <row r="11" spans="5:21" x14ac:dyDescent="0.25">
      <c r="E11" s="5" t="s">
        <v>3</v>
      </c>
      <c r="F11" s="6">
        <v>10096834</v>
      </c>
      <c r="G11" s="6">
        <v>9752186.2699999996</v>
      </c>
      <c r="H11" s="11">
        <v>380500</v>
      </c>
      <c r="I11" s="12">
        <v>380500</v>
      </c>
      <c r="J11" s="11">
        <v>380500</v>
      </c>
      <c r="K11" s="11">
        <v>380500</v>
      </c>
      <c r="L11" s="11">
        <v>2547555.5499999998</v>
      </c>
      <c r="M11" s="11">
        <v>380500</v>
      </c>
      <c r="N11" s="11">
        <v>380500</v>
      </c>
      <c r="O11" s="11">
        <v>380500</v>
      </c>
      <c r="P11" s="11"/>
      <c r="Q11" s="11"/>
      <c r="R11" s="11"/>
      <c r="S11" s="11"/>
      <c r="T11" s="6">
        <f>+H11+I11+J11+K11+L11+M11+N11+O11</f>
        <v>5211055.55</v>
      </c>
    </row>
    <row r="12" spans="5:21" x14ac:dyDescent="0.25">
      <c r="E12" s="5" t="s">
        <v>4</v>
      </c>
      <c r="F12" s="6">
        <v>0</v>
      </c>
      <c r="G12" s="6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/>
      <c r="Q12" s="11"/>
      <c r="R12" s="11"/>
      <c r="S12" s="11"/>
      <c r="T12" s="6">
        <f>+H12+I12+J12+K12+L12+M12+N12+O12</f>
        <v>0</v>
      </c>
      <c r="U12" s="10"/>
    </row>
    <row r="13" spans="5:21" x14ac:dyDescent="0.25">
      <c r="E13" s="5" t="s">
        <v>5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/>
      <c r="Q13" s="11"/>
      <c r="R13" s="11"/>
      <c r="S13" s="11"/>
      <c r="T13" s="6">
        <f>+H13+I13+J13+K13+L13+M13+N13+O13</f>
        <v>0</v>
      </c>
    </row>
    <row r="14" spans="5:21" x14ac:dyDescent="0.25">
      <c r="E14" s="5" t="s">
        <v>6</v>
      </c>
      <c r="F14" s="6">
        <v>4301998</v>
      </c>
      <c r="G14" s="6">
        <v>4301998</v>
      </c>
      <c r="H14" s="11">
        <v>349944.12</v>
      </c>
      <c r="I14" s="11">
        <v>349944.12</v>
      </c>
      <c r="J14" s="11">
        <v>349944.12</v>
      </c>
      <c r="K14" s="11">
        <v>353287.71</v>
      </c>
      <c r="L14" s="11">
        <v>353287.71</v>
      </c>
      <c r="M14" s="11">
        <v>345874.86</v>
      </c>
      <c r="N14" s="11">
        <v>327124.71000000002</v>
      </c>
      <c r="O14" s="11">
        <v>338548.71</v>
      </c>
      <c r="P14" s="11"/>
      <c r="Q14" s="11"/>
      <c r="R14" s="11"/>
      <c r="S14" s="11"/>
      <c r="T14" s="6">
        <f>+H14+I14+J14+K14+L14+M14+N14+O14</f>
        <v>2767956.0599999996</v>
      </c>
    </row>
    <row r="15" spans="5:21" x14ac:dyDescent="0.25">
      <c r="E15" s="3" t="s">
        <v>7</v>
      </c>
      <c r="F15" s="4">
        <f>SUM(F16:F24)</f>
        <v>41389939</v>
      </c>
      <c r="G15" s="4">
        <f>SUM(G16:G24)</f>
        <v>41389939</v>
      </c>
      <c r="H15" s="14">
        <f>SUM(H16:H24)</f>
        <v>470520.1</v>
      </c>
      <c r="I15" s="14">
        <f t="shared" ref="I15:R15" si="1">SUM(I16:I24)</f>
        <v>4374093.41</v>
      </c>
      <c r="J15" s="14">
        <f t="shared" si="1"/>
        <v>1936980.1199999999</v>
      </c>
      <c r="K15" s="14">
        <f>SUM(K16:K24)</f>
        <v>1455683.41</v>
      </c>
      <c r="L15" s="14">
        <f t="shared" si="1"/>
        <v>3654644.1799999997</v>
      </c>
      <c r="M15" s="14">
        <f t="shared" si="1"/>
        <v>2134127.38</v>
      </c>
      <c r="N15" s="14">
        <f t="shared" si="1"/>
        <v>4988785.1899999995</v>
      </c>
      <c r="O15" s="14">
        <f t="shared" si="1"/>
        <v>5876759.3399999999</v>
      </c>
      <c r="P15" s="14">
        <f t="shared" si="1"/>
        <v>0</v>
      </c>
      <c r="Q15" s="14">
        <f t="shared" si="1"/>
        <v>0</v>
      </c>
      <c r="R15" s="14">
        <f t="shared" si="1"/>
        <v>0</v>
      </c>
      <c r="S15" s="14">
        <f>SUM(S16:S24)</f>
        <v>0</v>
      </c>
      <c r="T15" s="4">
        <f>SUM(T16:T24)</f>
        <v>24891593.129999999</v>
      </c>
    </row>
    <row r="16" spans="5:21" x14ac:dyDescent="0.25">
      <c r="E16" s="5" t="s">
        <v>8</v>
      </c>
      <c r="F16" s="6">
        <v>2258000</v>
      </c>
      <c r="G16" s="6">
        <v>2258000</v>
      </c>
      <c r="H16" s="11">
        <v>178955.27</v>
      </c>
      <c r="I16" s="11">
        <v>165557.84</v>
      </c>
      <c r="J16" s="11">
        <v>190143.58</v>
      </c>
      <c r="K16" s="11">
        <v>229532.24</v>
      </c>
      <c r="L16" s="11">
        <v>166675.24</v>
      </c>
      <c r="M16" s="11">
        <v>170472.17</v>
      </c>
      <c r="N16" s="11">
        <v>176417.75</v>
      </c>
      <c r="O16" s="11">
        <v>181254.96</v>
      </c>
      <c r="P16" s="11"/>
      <c r="Q16" s="11"/>
      <c r="R16" s="11"/>
      <c r="S16" s="11"/>
      <c r="T16" s="6">
        <f t="shared" ref="T16:T24" si="2">+H16+I16+J16+K16+L16+M16+N16+O16</f>
        <v>1459009.0499999998</v>
      </c>
    </row>
    <row r="17" spans="5:21" x14ac:dyDescent="0.25">
      <c r="E17" s="5" t="s">
        <v>9</v>
      </c>
      <c r="F17" s="6">
        <v>635000</v>
      </c>
      <c r="G17" s="6">
        <v>635000</v>
      </c>
      <c r="H17" s="11">
        <v>0</v>
      </c>
      <c r="I17" s="11">
        <v>50000</v>
      </c>
      <c r="J17" s="11">
        <v>25000</v>
      </c>
      <c r="K17" s="11">
        <v>35350</v>
      </c>
      <c r="L17" s="11">
        <v>275000</v>
      </c>
      <c r="M17" s="11">
        <v>25000</v>
      </c>
      <c r="N17" s="11">
        <v>25000</v>
      </c>
      <c r="O17" s="11">
        <v>0</v>
      </c>
      <c r="P17" s="11"/>
      <c r="Q17" s="11"/>
      <c r="R17" s="11"/>
      <c r="S17" s="11"/>
      <c r="T17" s="6">
        <f t="shared" si="2"/>
        <v>435350</v>
      </c>
    </row>
    <row r="18" spans="5:21" x14ac:dyDescent="0.25">
      <c r="E18" s="5" t="s">
        <v>10</v>
      </c>
      <c r="F18" s="6">
        <v>2304000</v>
      </c>
      <c r="G18" s="6">
        <v>2880992.8</v>
      </c>
      <c r="H18" s="11">
        <v>0</v>
      </c>
      <c r="I18" s="11">
        <v>125535</v>
      </c>
      <c r="J18" s="11">
        <v>167250</v>
      </c>
      <c r="K18" s="11">
        <v>0</v>
      </c>
      <c r="L18" s="11">
        <v>0</v>
      </c>
      <c r="M18" s="11">
        <v>108010</v>
      </c>
      <c r="N18" s="11">
        <v>952594.8</v>
      </c>
      <c r="O18" s="11">
        <v>27877.5</v>
      </c>
      <c r="P18" s="11"/>
      <c r="Q18" s="11"/>
      <c r="R18" s="11"/>
      <c r="S18" s="11"/>
      <c r="T18" s="6">
        <f t="shared" si="2"/>
        <v>1381267.3</v>
      </c>
    </row>
    <row r="19" spans="5:21" x14ac:dyDescent="0.25">
      <c r="E19" s="5" t="s">
        <v>11</v>
      </c>
      <c r="F19" s="6">
        <v>500000</v>
      </c>
      <c r="G19" s="6">
        <v>1164068</v>
      </c>
      <c r="H19" s="11">
        <v>0</v>
      </c>
      <c r="I19" s="11">
        <v>49336.34</v>
      </c>
      <c r="J19" s="11">
        <v>0</v>
      </c>
      <c r="K19" s="11">
        <v>0</v>
      </c>
      <c r="L19" s="11">
        <v>0</v>
      </c>
      <c r="M19" s="11">
        <v>43815.56</v>
      </c>
      <c r="N19" s="11">
        <v>644068.56000000006</v>
      </c>
      <c r="O19" s="11">
        <v>0</v>
      </c>
      <c r="P19" s="11"/>
      <c r="Q19" s="11"/>
      <c r="R19" s="11"/>
      <c r="S19" s="11"/>
      <c r="T19" s="6">
        <f t="shared" si="2"/>
        <v>737220.46000000008</v>
      </c>
    </row>
    <row r="20" spans="5:21" x14ac:dyDescent="0.25">
      <c r="E20" s="5" t="s">
        <v>12</v>
      </c>
      <c r="F20" s="6">
        <v>10715534</v>
      </c>
      <c r="G20" s="6">
        <v>10715534</v>
      </c>
      <c r="H20" s="11">
        <v>0</v>
      </c>
      <c r="I20" s="11">
        <v>2786799.48</v>
      </c>
      <c r="J20" s="11">
        <v>775149.47</v>
      </c>
      <c r="K20" s="11">
        <v>696699.87</v>
      </c>
      <c r="L20" s="11">
        <v>696699.87</v>
      </c>
      <c r="M20" s="11">
        <v>696699.87</v>
      </c>
      <c r="N20" s="11">
        <v>696699.87</v>
      </c>
      <c r="O20" s="11">
        <v>696699.87</v>
      </c>
      <c r="P20" s="11"/>
      <c r="Q20" s="11"/>
      <c r="R20" s="11"/>
      <c r="S20" s="11"/>
      <c r="T20" s="6">
        <f t="shared" si="2"/>
        <v>7045448.3000000007</v>
      </c>
    </row>
    <row r="21" spans="5:21" x14ac:dyDescent="0.25">
      <c r="E21" s="5" t="s">
        <v>13</v>
      </c>
      <c r="F21" s="6">
        <v>5708000</v>
      </c>
      <c r="G21" s="6">
        <v>5708000</v>
      </c>
      <c r="H21" s="11">
        <v>291564.83</v>
      </c>
      <c r="I21" s="11">
        <v>459038.76</v>
      </c>
      <c r="J21" s="11">
        <v>300195.06</v>
      </c>
      <c r="K21" s="11">
        <v>315526</v>
      </c>
      <c r="L21" s="11">
        <v>347618.18</v>
      </c>
      <c r="M21" s="11">
        <v>346549.43</v>
      </c>
      <c r="N21" s="11">
        <v>305192.15000000002</v>
      </c>
      <c r="O21" s="11">
        <v>305192.15000000002</v>
      </c>
      <c r="P21" s="11"/>
      <c r="Q21" s="11"/>
      <c r="R21" s="11"/>
      <c r="S21" s="11"/>
      <c r="T21" s="6">
        <f t="shared" si="2"/>
        <v>2670876.56</v>
      </c>
    </row>
    <row r="22" spans="5:21" ht="31.5" customHeight="1" x14ac:dyDescent="0.25">
      <c r="E22" s="17" t="s">
        <v>14</v>
      </c>
      <c r="F22" s="6">
        <v>2834421</v>
      </c>
      <c r="G22" s="6">
        <v>2834421</v>
      </c>
      <c r="H22" s="11">
        <v>0</v>
      </c>
      <c r="I22" s="11">
        <v>41418.199999999997</v>
      </c>
      <c r="J22" s="11">
        <v>0</v>
      </c>
      <c r="K22" s="11">
        <v>178575.3</v>
      </c>
      <c r="L22" s="11">
        <v>136832.79999999999</v>
      </c>
      <c r="M22" s="11">
        <v>562804.35</v>
      </c>
      <c r="N22" s="11">
        <v>55757.45</v>
      </c>
      <c r="O22" s="11">
        <v>0</v>
      </c>
      <c r="P22" s="11"/>
      <c r="Q22" s="11"/>
      <c r="R22" s="11"/>
      <c r="S22" s="11"/>
      <c r="T22" s="6">
        <f t="shared" si="2"/>
        <v>975388.09999999986</v>
      </c>
    </row>
    <row r="23" spans="5:21" x14ac:dyDescent="0.25">
      <c r="E23" s="5" t="s">
        <v>15</v>
      </c>
      <c r="F23" s="6">
        <v>16074984</v>
      </c>
      <c r="G23" s="6">
        <v>14833923.199999999</v>
      </c>
      <c r="H23" s="11">
        <v>0</v>
      </c>
      <c r="I23" s="11">
        <v>696407.79</v>
      </c>
      <c r="J23" s="11">
        <v>479242.01</v>
      </c>
      <c r="K23" s="11">
        <v>0</v>
      </c>
      <c r="L23" s="11">
        <v>2015062.09</v>
      </c>
      <c r="M23" s="11">
        <v>173460</v>
      </c>
      <c r="N23" s="11">
        <v>2107979.61</v>
      </c>
      <c r="O23" s="11">
        <v>4665734.8600000003</v>
      </c>
      <c r="P23" s="11"/>
      <c r="Q23" s="11"/>
      <c r="R23" s="11"/>
      <c r="S23" s="11"/>
      <c r="T23" s="6">
        <f t="shared" si="2"/>
        <v>10137886.359999999</v>
      </c>
    </row>
    <row r="24" spans="5:21" x14ac:dyDescent="0.25">
      <c r="E24" s="5" t="s">
        <v>16</v>
      </c>
      <c r="F24" s="6">
        <v>360000</v>
      </c>
      <c r="G24" s="6">
        <v>360000</v>
      </c>
      <c r="H24" s="11">
        <v>0</v>
      </c>
      <c r="I24" s="11">
        <v>0</v>
      </c>
      <c r="J24" s="11">
        <v>0</v>
      </c>
      <c r="K24" s="11">
        <v>0</v>
      </c>
      <c r="L24" s="11">
        <v>16756</v>
      </c>
      <c r="M24" s="11">
        <v>7316</v>
      </c>
      <c r="N24" s="11">
        <v>25075</v>
      </c>
      <c r="O24" s="11">
        <v>0</v>
      </c>
      <c r="P24" s="11"/>
      <c r="Q24" s="11"/>
      <c r="R24" s="11"/>
      <c r="S24" s="11"/>
      <c r="T24" s="6">
        <f t="shared" si="2"/>
        <v>49147</v>
      </c>
    </row>
    <row r="25" spans="5:21" x14ac:dyDescent="0.25">
      <c r="E25" s="3" t="s">
        <v>17</v>
      </c>
      <c r="F25" s="4">
        <f>SUM(F26:F34)</f>
        <v>6341260</v>
      </c>
      <c r="G25" s="4">
        <f>SUM(G26:G34)</f>
        <v>6341260</v>
      </c>
      <c r="H25" s="14">
        <f>SUM(H26:H34)</f>
        <v>0</v>
      </c>
      <c r="I25" s="14">
        <f t="shared" ref="I25:T25" si="3">SUM(I26:I34)</f>
        <v>0</v>
      </c>
      <c r="J25" s="14">
        <f t="shared" si="3"/>
        <v>47147.99</v>
      </c>
      <c r="K25" s="14">
        <f t="shared" si="3"/>
        <v>0</v>
      </c>
      <c r="L25" s="14">
        <f t="shared" si="3"/>
        <v>1127767.2</v>
      </c>
      <c r="M25" s="14">
        <f t="shared" si="3"/>
        <v>326743.99</v>
      </c>
      <c r="N25" s="14">
        <f t="shared" si="3"/>
        <v>257000</v>
      </c>
      <c r="O25" s="14">
        <f t="shared" si="3"/>
        <v>149624</v>
      </c>
      <c r="P25" s="14">
        <f t="shared" si="3"/>
        <v>0</v>
      </c>
      <c r="Q25" s="14">
        <f t="shared" si="3"/>
        <v>0</v>
      </c>
      <c r="R25" s="14">
        <f t="shared" si="3"/>
        <v>0</v>
      </c>
      <c r="S25" s="14">
        <f>SUM(S26:S34)</f>
        <v>0</v>
      </c>
      <c r="T25" s="14">
        <f t="shared" si="3"/>
        <v>1908283.18</v>
      </c>
      <c r="U25" s="16"/>
    </row>
    <row r="26" spans="5:21" x14ac:dyDescent="0.25">
      <c r="E26" s="5" t="s">
        <v>18</v>
      </c>
      <c r="F26" s="6">
        <v>150000</v>
      </c>
      <c r="G26" s="6">
        <v>150000</v>
      </c>
      <c r="H26" s="6">
        <v>0</v>
      </c>
      <c r="I26" s="11">
        <v>0</v>
      </c>
      <c r="J26" s="11">
        <v>0</v>
      </c>
      <c r="K26" s="11">
        <v>0</v>
      </c>
      <c r="L26" s="11">
        <v>66373.2</v>
      </c>
      <c r="M26" s="11">
        <v>520</v>
      </c>
      <c r="N26" s="11"/>
      <c r="O26" s="11">
        <v>0</v>
      </c>
      <c r="P26" s="11"/>
      <c r="Q26" s="11"/>
      <c r="R26" s="11"/>
      <c r="S26" s="11"/>
      <c r="T26" s="6">
        <f t="shared" ref="T26:T34" si="4">+H26+I26+J26+K26+L26+M26+N26+O26</f>
        <v>66893.2</v>
      </c>
    </row>
    <row r="27" spans="5:21" x14ac:dyDescent="0.25">
      <c r="E27" s="5" t="s">
        <v>19</v>
      </c>
      <c r="F27" s="6">
        <v>175000</v>
      </c>
      <c r="G27" s="6">
        <v>175000</v>
      </c>
      <c r="H27" s="2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/>
      <c r="O27" s="11">
        <v>0</v>
      </c>
      <c r="P27" s="11"/>
      <c r="Q27" s="11"/>
      <c r="R27" s="11"/>
      <c r="S27" s="11"/>
      <c r="T27" s="6">
        <f t="shared" si="4"/>
        <v>0</v>
      </c>
    </row>
    <row r="28" spans="5:21" x14ac:dyDescent="0.25">
      <c r="E28" s="5" t="s">
        <v>20</v>
      </c>
      <c r="F28" s="6">
        <v>550000</v>
      </c>
      <c r="G28" s="6">
        <v>550000</v>
      </c>
      <c r="H28" s="21">
        <v>0</v>
      </c>
      <c r="I28" s="11">
        <v>0</v>
      </c>
      <c r="J28" s="11">
        <v>0</v>
      </c>
      <c r="K28" s="11">
        <v>0</v>
      </c>
      <c r="L28" s="11">
        <v>2832</v>
      </c>
      <c r="M28" s="11">
        <v>3245</v>
      </c>
      <c r="N28" s="11"/>
      <c r="O28" s="11">
        <v>0</v>
      </c>
      <c r="P28" s="11"/>
      <c r="Q28" s="11"/>
      <c r="R28" s="11"/>
      <c r="S28" s="11"/>
      <c r="T28" s="6">
        <f t="shared" si="4"/>
        <v>6077</v>
      </c>
    </row>
    <row r="29" spans="5:21" x14ac:dyDescent="0.25">
      <c r="E29" s="5" t="s">
        <v>21</v>
      </c>
      <c r="F29" s="6">
        <v>0</v>
      </c>
      <c r="G29" s="6">
        <v>20000</v>
      </c>
      <c r="H29" s="2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/>
      <c r="O29" s="11">
        <v>0</v>
      </c>
      <c r="P29" s="11"/>
      <c r="Q29" s="11"/>
      <c r="R29" s="11"/>
      <c r="S29" s="11"/>
      <c r="T29" s="6">
        <f t="shared" si="4"/>
        <v>0</v>
      </c>
    </row>
    <row r="30" spans="5:21" x14ac:dyDescent="0.25">
      <c r="E30" s="5" t="s">
        <v>22</v>
      </c>
      <c r="F30" s="6">
        <v>200000</v>
      </c>
      <c r="G30" s="6">
        <v>200000</v>
      </c>
      <c r="H30" s="21">
        <v>0</v>
      </c>
      <c r="I30" s="11">
        <v>0</v>
      </c>
      <c r="J30" s="11">
        <v>47147.99</v>
      </c>
      <c r="K30" s="11">
        <v>0</v>
      </c>
      <c r="L30" s="11">
        <v>0</v>
      </c>
      <c r="M30" s="11">
        <v>0</v>
      </c>
      <c r="N30" s="11"/>
      <c r="O30" s="11">
        <v>149624</v>
      </c>
      <c r="P30" s="11"/>
      <c r="Q30" s="11"/>
      <c r="R30" s="11"/>
      <c r="S30" s="11"/>
      <c r="T30" s="6">
        <f t="shared" si="4"/>
        <v>196771.99</v>
      </c>
    </row>
    <row r="31" spans="5:21" x14ac:dyDescent="0.25">
      <c r="E31" s="5" t="s">
        <v>23</v>
      </c>
      <c r="F31" s="6">
        <v>0</v>
      </c>
      <c r="G31" s="6">
        <v>0</v>
      </c>
      <c r="H31" s="2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/>
      <c r="O31" s="11"/>
      <c r="P31" s="11"/>
      <c r="Q31" s="11"/>
      <c r="R31" s="11"/>
      <c r="S31" s="11"/>
      <c r="T31" s="6">
        <f t="shared" si="4"/>
        <v>0</v>
      </c>
    </row>
    <row r="32" spans="5:21" x14ac:dyDescent="0.25">
      <c r="E32" s="5" t="s">
        <v>24</v>
      </c>
      <c r="F32" s="6">
        <v>3084000</v>
      </c>
      <c r="G32" s="6">
        <v>3084000</v>
      </c>
      <c r="H32" s="21">
        <v>0</v>
      </c>
      <c r="I32" s="11">
        <v>0</v>
      </c>
      <c r="J32" s="11">
        <v>0</v>
      </c>
      <c r="K32" s="11">
        <v>0</v>
      </c>
      <c r="L32" s="11">
        <v>1028000</v>
      </c>
      <c r="M32" s="11">
        <v>257000</v>
      </c>
      <c r="N32" s="11">
        <v>257000</v>
      </c>
      <c r="O32" s="11"/>
      <c r="P32" s="11"/>
      <c r="Q32" s="11"/>
      <c r="R32" s="11"/>
      <c r="S32" s="11"/>
      <c r="T32" s="6">
        <f t="shared" si="4"/>
        <v>1542000</v>
      </c>
    </row>
    <row r="33" spans="5:20" ht="30" x14ac:dyDescent="0.25">
      <c r="E33" s="23" t="s">
        <v>25</v>
      </c>
      <c r="F33" s="6">
        <v>0</v>
      </c>
      <c r="G33" s="6">
        <v>0</v>
      </c>
      <c r="H33" s="2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/>
      <c r="O33" s="11"/>
      <c r="P33" s="11"/>
      <c r="Q33" s="11"/>
      <c r="R33" s="11"/>
      <c r="S33" s="11"/>
      <c r="T33" s="6">
        <f t="shared" si="4"/>
        <v>0</v>
      </c>
    </row>
    <row r="34" spans="5:20" x14ac:dyDescent="0.25">
      <c r="E34" s="5" t="s">
        <v>26</v>
      </c>
      <c r="F34" s="6">
        <v>2182260</v>
      </c>
      <c r="G34" s="6">
        <v>2162260</v>
      </c>
      <c r="H34" s="21">
        <v>0</v>
      </c>
      <c r="I34" s="11">
        <v>0</v>
      </c>
      <c r="J34" s="11">
        <v>0</v>
      </c>
      <c r="K34" s="11">
        <v>0</v>
      </c>
      <c r="L34" s="11">
        <v>30562</v>
      </c>
      <c r="M34" s="11">
        <v>65978.990000000005</v>
      </c>
      <c r="N34" s="11"/>
      <c r="O34" s="11"/>
      <c r="P34" s="11"/>
      <c r="Q34" s="11"/>
      <c r="R34" s="11"/>
      <c r="S34" s="11"/>
      <c r="T34" s="6">
        <f t="shared" si="4"/>
        <v>96540.99</v>
      </c>
    </row>
    <row r="35" spans="5:20" x14ac:dyDescent="0.25">
      <c r="E35" s="3" t="s">
        <v>27</v>
      </c>
      <c r="F35" s="4">
        <f>SUM(F36:F43)</f>
        <v>2930325</v>
      </c>
      <c r="G35" s="4">
        <f>SUM(G36:G43)</f>
        <v>2930325</v>
      </c>
      <c r="H35" s="22">
        <v>0</v>
      </c>
      <c r="I35" s="14">
        <f>SUM(I36:I43)</f>
        <v>2451930.23</v>
      </c>
      <c r="J35" s="14">
        <f t="shared" ref="J35:S35" si="5">SUM(J36:J43)</f>
        <v>0</v>
      </c>
      <c r="K35" s="14">
        <f t="shared" si="5"/>
        <v>0</v>
      </c>
      <c r="L35" s="14">
        <v>0</v>
      </c>
      <c r="M35" s="14">
        <f t="shared" si="5"/>
        <v>0</v>
      </c>
      <c r="N35" s="14">
        <f t="shared" si="5"/>
        <v>0</v>
      </c>
      <c r="O35" s="14">
        <f t="shared" si="5"/>
        <v>0</v>
      </c>
      <c r="P35" s="14">
        <f t="shared" si="5"/>
        <v>0</v>
      </c>
      <c r="Q35" s="14">
        <f t="shared" si="5"/>
        <v>0</v>
      </c>
      <c r="R35" s="14">
        <f t="shared" si="5"/>
        <v>0</v>
      </c>
      <c r="S35" s="14">
        <f t="shared" si="5"/>
        <v>0</v>
      </c>
      <c r="T35" s="4">
        <f t="shared" ref="T35" si="6">+H35+I35+J35+K35+L35+M35+N35</f>
        <v>2451930.23</v>
      </c>
    </row>
    <row r="36" spans="5:20" x14ac:dyDescent="0.25">
      <c r="E36" s="5" t="s">
        <v>28</v>
      </c>
      <c r="F36" s="6">
        <v>0</v>
      </c>
      <c r="G36" s="6">
        <v>0</v>
      </c>
      <c r="H36" s="11">
        <v>0</v>
      </c>
      <c r="I36" s="11">
        <v>0</v>
      </c>
      <c r="J36" s="11"/>
      <c r="K36" s="11">
        <v>0</v>
      </c>
      <c r="L36" s="11">
        <v>0</v>
      </c>
      <c r="M36" s="11"/>
      <c r="N36" s="11"/>
      <c r="O36" s="11"/>
      <c r="P36" s="11"/>
      <c r="Q36" s="11"/>
      <c r="R36" s="11"/>
      <c r="S36" s="11"/>
      <c r="T36" s="6">
        <f t="shared" ref="T36:T43" si="7">+H36+I36+J36+K36+L36+M36+N36+O36</f>
        <v>0</v>
      </c>
    </row>
    <row r="37" spans="5:20" x14ac:dyDescent="0.25">
      <c r="E37" s="5" t="s">
        <v>29</v>
      </c>
      <c r="F37" s="6">
        <v>0</v>
      </c>
      <c r="G37" s="6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/>
      <c r="N37" s="11"/>
      <c r="O37" s="11"/>
      <c r="P37" s="11"/>
      <c r="Q37" s="11"/>
      <c r="R37" s="11"/>
      <c r="S37" s="11"/>
      <c r="T37" s="6">
        <f t="shared" si="7"/>
        <v>0</v>
      </c>
    </row>
    <row r="38" spans="5:20" x14ac:dyDescent="0.25">
      <c r="E38" s="5" t="s">
        <v>30</v>
      </c>
      <c r="F38" s="6">
        <v>0</v>
      </c>
      <c r="G38" s="6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/>
      <c r="N38" s="11"/>
      <c r="O38" s="11"/>
      <c r="P38" s="11"/>
      <c r="Q38" s="11"/>
      <c r="R38" s="11"/>
      <c r="S38" s="11"/>
      <c r="T38" s="6">
        <f t="shared" si="7"/>
        <v>0</v>
      </c>
    </row>
    <row r="39" spans="5:20" ht="30" x14ac:dyDescent="0.25">
      <c r="E39" s="23" t="s">
        <v>31</v>
      </c>
      <c r="F39" s="6">
        <v>0</v>
      </c>
      <c r="G39" s="6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/>
      <c r="N39" s="11"/>
      <c r="O39" s="11"/>
      <c r="P39" s="11"/>
      <c r="Q39" s="11"/>
      <c r="R39" s="11"/>
      <c r="S39" s="11"/>
      <c r="T39" s="6">
        <f t="shared" si="7"/>
        <v>0</v>
      </c>
    </row>
    <row r="40" spans="5:20" ht="30" x14ac:dyDescent="0.25">
      <c r="E40" s="17" t="s">
        <v>32</v>
      </c>
      <c r="F40" s="6">
        <v>0</v>
      </c>
      <c r="G40" s="6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/>
      <c r="N40" s="11"/>
      <c r="O40" s="11"/>
      <c r="P40" s="11"/>
      <c r="Q40" s="11"/>
      <c r="R40" s="11"/>
      <c r="S40" s="11"/>
      <c r="T40" s="6">
        <f t="shared" si="7"/>
        <v>0</v>
      </c>
    </row>
    <row r="41" spans="5:20" x14ac:dyDescent="0.25">
      <c r="E41" s="5" t="s">
        <v>33</v>
      </c>
      <c r="F41" s="6">
        <v>0</v>
      </c>
      <c r="G41" s="6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/>
      <c r="N41" s="11"/>
      <c r="O41" s="11"/>
      <c r="P41" s="11"/>
      <c r="Q41" s="11"/>
      <c r="R41" s="11"/>
      <c r="S41" s="11"/>
      <c r="T41" s="6">
        <f t="shared" si="7"/>
        <v>0</v>
      </c>
    </row>
    <row r="42" spans="5:20" x14ac:dyDescent="0.25">
      <c r="E42" s="5" t="s">
        <v>34</v>
      </c>
      <c r="F42" s="6">
        <v>2930325</v>
      </c>
      <c r="G42" s="6">
        <v>2930325</v>
      </c>
      <c r="H42" s="11">
        <v>0</v>
      </c>
      <c r="I42" s="11">
        <v>2451930.23</v>
      </c>
      <c r="J42" s="11">
        <v>0</v>
      </c>
      <c r="K42" s="11">
        <v>0</v>
      </c>
      <c r="L42" s="11">
        <v>0</v>
      </c>
      <c r="M42" s="11"/>
      <c r="N42" s="11"/>
      <c r="O42" s="11"/>
      <c r="P42" s="11"/>
      <c r="Q42" s="11"/>
      <c r="R42" s="11"/>
      <c r="S42" s="11"/>
      <c r="T42" s="6">
        <f t="shared" si="7"/>
        <v>2451930.23</v>
      </c>
    </row>
    <row r="43" spans="5:20" x14ac:dyDescent="0.25">
      <c r="E43" s="5" t="s">
        <v>35</v>
      </c>
      <c r="F43" s="6">
        <v>0</v>
      </c>
      <c r="G43" s="6">
        <v>0</v>
      </c>
      <c r="H43" s="11">
        <v>0</v>
      </c>
      <c r="I43" s="11"/>
      <c r="J43" s="11">
        <v>0</v>
      </c>
      <c r="K43" s="11">
        <v>0</v>
      </c>
      <c r="L43" s="11"/>
      <c r="M43" s="11"/>
      <c r="N43" s="11"/>
      <c r="O43" s="11"/>
      <c r="P43" s="11"/>
      <c r="Q43" s="11"/>
      <c r="R43" s="11"/>
      <c r="S43" s="11"/>
      <c r="T43" s="6">
        <f t="shared" si="7"/>
        <v>0</v>
      </c>
    </row>
    <row r="44" spans="5:20" x14ac:dyDescent="0.25">
      <c r="E44" s="3" t="s">
        <v>36</v>
      </c>
      <c r="F44" s="4">
        <f>SUM(F45:F50)</f>
        <v>0</v>
      </c>
      <c r="G44" s="4">
        <f>SUM(G45:G50)</f>
        <v>0</v>
      </c>
      <c r="H44" s="14">
        <f>SUM(H45:H50)</f>
        <v>0</v>
      </c>
      <c r="I44" s="14">
        <f t="shared" ref="I44:S44" si="8">SUM(I45:I50)</f>
        <v>0</v>
      </c>
      <c r="J44" s="14">
        <f t="shared" si="8"/>
        <v>0</v>
      </c>
      <c r="K44" s="14">
        <f t="shared" si="8"/>
        <v>0</v>
      </c>
      <c r="L44" s="14">
        <f t="shared" si="8"/>
        <v>0</v>
      </c>
      <c r="M44" s="14">
        <f t="shared" si="8"/>
        <v>0</v>
      </c>
      <c r="N44" s="14">
        <f t="shared" si="8"/>
        <v>0</v>
      </c>
      <c r="O44" s="14">
        <f t="shared" si="8"/>
        <v>0</v>
      </c>
      <c r="P44" s="14">
        <f t="shared" si="8"/>
        <v>0</v>
      </c>
      <c r="Q44" s="14">
        <f t="shared" si="8"/>
        <v>0</v>
      </c>
      <c r="R44" s="14">
        <f t="shared" si="8"/>
        <v>0</v>
      </c>
      <c r="S44" s="14">
        <f t="shared" si="8"/>
        <v>0</v>
      </c>
      <c r="T44" s="4">
        <f t="shared" ref="T44" si="9">SUM(F44:S44)</f>
        <v>0</v>
      </c>
    </row>
    <row r="45" spans="5:20" x14ac:dyDescent="0.25">
      <c r="E45" s="5" t="s">
        <v>37</v>
      </c>
      <c r="F45" s="6">
        <v>0</v>
      </c>
      <c r="G45" s="6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/>
      <c r="T45" s="6">
        <f t="shared" ref="T45:T50" si="10">+H45+I45+J45+K45+L45+M45+N45+O45</f>
        <v>0</v>
      </c>
    </row>
    <row r="46" spans="5:20" x14ac:dyDescent="0.25">
      <c r="E46" s="5" t="s">
        <v>38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si="10"/>
        <v>0</v>
      </c>
    </row>
    <row r="47" spans="5:20" x14ac:dyDescent="0.25">
      <c r="E47" s="5" t="s">
        <v>39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10"/>
        <v>0</v>
      </c>
    </row>
    <row r="48" spans="5:20" ht="30" x14ac:dyDescent="0.25">
      <c r="E48" s="23" t="s">
        <v>40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10"/>
        <v>0</v>
      </c>
    </row>
    <row r="49" spans="5:20" x14ac:dyDescent="0.25">
      <c r="E49" s="5" t="s">
        <v>41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10"/>
        <v>0</v>
      </c>
    </row>
    <row r="50" spans="5:20" x14ac:dyDescent="0.25">
      <c r="E50" s="5" t="s">
        <v>42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10"/>
        <v>0</v>
      </c>
    </row>
    <row r="51" spans="5:20" x14ac:dyDescent="0.25">
      <c r="E51" s="3" t="s">
        <v>43</v>
      </c>
      <c r="F51" s="4">
        <f>SUM(F52:F60)</f>
        <v>692586</v>
      </c>
      <c r="G51" s="4">
        <f>SUM(G52:G60)</f>
        <v>692586</v>
      </c>
      <c r="H51" s="14">
        <f>SUM(H52:H60)</f>
        <v>0</v>
      </c>
      <c r="I51" s="14">
        <f t="shared" ref="I51:S51" si="11">SUM(I52:I60)</f>
        <v>0</v>
      </c>
      <c r="J51" s="14">
        <f t="shared" si="11"/>
        <v>80000</v>
      </c>
      <c r="K51" s="14">
        <f t="shared" si="11"/>
        <v>0</v>
      </c>
      <c r="L51" s="14">
        <f t="shared" si="11"/>
        <v>0</v>
      </c>
      <c r="M51" s="14">
        <f t="shared" si="11"/>
        <v>0</v>
      </c>
      <c r="N51" s="14">
        <f>SUM(N52:N60)</f>
        <v>0</v>
      </c>
      <c r="O51" s="14">
        <f t="shared" si="11"/>
        <v>0</v>
      </c>
      <c r="P51" s="14">
        <f t="shared" si="11"/>
        <v>0</v>
      </c>
      <c r="Q51" s="14">
        <f t="shared" si="11"/>
        <v>0</v>
      </c>
      <c r="R51" s="14">
        <f t="shared" si="11"/>
        <v>0</v>
      </c>
      <c r="S51" s="14">
        <f t="shared" si="11"/>
        <v>0</v>
      </c>
      <c r="T51" s="4">
        <f>SUM(T52:T60)</f>
        <v>80000</v>
      </c>
    </row>
    <row r="52" spans="5:20" x14ac:dyDescent="0.25">
      <c r="E52" s="5" t="s">
        <v>44</v>
      </c>
      <c r="F52" s="6">
        <v>422000</v>
      </c>
      <c r="G52" s="6">
        <v>302000</v>
      </c>
      <c r="H52" s="11">
        <v>0</v>
      </c>
      <c r="I52" s="11">
        <v>0</v>
      </c>
      <c r="J52" s="11">
        <v>80000</v>
      </c>
      <c r="K52" s="11">
        <v>0</v>
      </c>
      <c r="L52" s="11">
        <v>0</v>
      </c>
      <c r="M52" s="11">
        <v>0</v>
      </c>
      <c r="N52" s="11">
        <v>0</v>
      </c>
      <c r="O52" s="11"/>
      <c r="P52" s="11"/>
      <c r="Q52" s="11"/>
      <c r="R52" s="11"/>
      <c r="S52" s="11"/>
      <c r="T52" s="6">
        <f>+H52+I52+J52+K52+L52+M52</f>
        <v>80000</v>
      </c>
    </row>
    <row r="53" spans="5:20" x14ac:dyDescent="0.25">
      <c r="E53" s="5" t="s">
        <v>45</v>
      </c>
      <c r="F53" s="6">
        <v>0</v>
      </c>
      <c r="G53" s="6">
        <v>120000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/>
      <c r="P53" s="11"/>
      <c r="Q53" s="11"/>
      <c r="R53" s="11"/>
      <c r="S53" s="11"/>
      <c r="T53" s="6">
        <f t="shared" ref="T53:T60" si="12">SUM(H53:S53)</f>
        <v>0</v>
      </c>
    </row>
    <row r="54" spans="5:20" x14ac:dyDescent="0.25">
      <c r="E54" s="5" t="s">
        <v>46</v>
      </c>
      <c r="F54" s="6">
        <v>270586</v>
      </c>
      <c r="G54" s="6">
        <v>270586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/>
      <c r="P54" s="11"/>
      <c r="Q54" s="11"/>
      <c r="R54" s="11"/>
      <c r="S54" s="11"/>
      <c r="T54" s="6">
        <f t="shared" si="12"/>
        <v>0</v>
      </c>
    </row>
    <row r="55" spans="5:20" x14ac:dyDescent="0.25">
      <c r="E55" s="5" t="s">
        <v>47</v>
      </c>
      <c r="F55" s="6"/>
      <c r="G55" s="6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/>
      <c r="P55" s="11"/>
      <c r="Q55" s="11"/>
      <c r="R55" s="11"/>
      <c r="S55" s="11"/>
      <c r="T55" s="6">
        <f t="shared" si="12"/>
        <v>0</v>
      </c>
    </row>
    <row r="56" spans="5:20" x14ac:dyDescent="0.25">
      <c r="E56" s="5" t="s">
        <v>48</v>
      </c>
      <c r="F56" s="6"/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/>
      <c r="P56" s="11"/>
      <c r="Q56" s="11"/>
      <c r="R56" s="11"/>
      <c r="S56" s="11"/>
      <c r="T56" s="6">
        <f t="shared" si="12"/>
        <v>0</v>
      </c>
    </row>
    <row r="57" spans="5:20" x14ac:dyDescent="0.25">
      <c r="E57" s="5" t="s">
        <v>49</v>
      </c>
      <c r="F57" s="6"/>
      <c r="G57" s="6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/>
      <c r="P57" s="11"/>
      <c r="Q57" s="11"/>
      <c r="R57" s="11"/>
      <c r="S57" s="11"/>
      <c r="T57" s="6">
        <f>SUM(H57:S57)</f>
        <v>0</v>
      </c>
    </row>
    <row r="58" spans="5:20" x14ac:dyDescent="0.25">
      <c r="E58" s="5" t="s">
        <v>50</v>
      </c>
      <c r="F58" s="6"/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/>
      <c r="P58" s="11"/>
      <c r="Q58" s="11"/>
      <c r="R58" s="11"/>
      <c r="S58" s="11"/>
      <c r="T58" s="6">
        <f t="shared" si="12"/>
        <v>0</v>
      </c>
    </row>
    <row r="59" spans="5:20" x14ac:dyDescent="0.25">
      <c r="E59" s="5" t="s">
        <v>51</v>
      </c>
      <c r="F59" s="6"/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/>
      <c r="P59" s="11"/>
      <c r="Q59" s="11"/>
      <c r="R59" s="11"/>
      <c r="S59" s="11"/>
      <c r="T59" s="6">
        <f t="shared" si="12"/>
        <v>0</v>
      </c>
    </row>
    <row r="60" spans="5:20" x14ac:dyDescent="0.25">
      <c r="E60" s="5" t="s">
        <v>52</v>
      </c>
      <c r="F60" s="6"/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/>
      <c r="P60" s="11"/>
      <c r="Q60" s="11"/>
      <c r="R60" s="11"/>
      <c r="S60" s="11"/>
      <c r="T60" s="6">
        <f t="shared" si="12"/>
        <v>0</v>
      </c>
    </row>
    <row r="61" spans="5:20" x14ac:dyDescent="0.25">
      <c r="E61" s="3" t="s">
        <v>53</v>
      </c>
      <c r="F61" s="4">
        <f>SUM(F62:F65)</f>
        <v>0</v>
      </c>
      <c r="G61" s="4">
        <f>SUM(G62:G65)</f>
        <v>0</v>
      </c>
      <c r="H61" s="14">
        <f>SUM(H62:H65)</f>
        <v>0</v>
      </c>
      <c r="I61" s="14">
        <f t="shared" ref="I61:S61" si="13">SUM(I62:I65)</f>
        <v>0</v>
      </c>
      <c r="J61" s="14">
        <f t="shared" si="13"/>
        <v>0</v>
      </c>
      <c r="K61" s="14">
        <f t="shared" si="13"/>
        <v>0</v>
      </c>
      <c r="L61" s="14">
        <f t="shared" si="13"/>
        <v>0</v>
      </c>
      <c r="M61" s="14">
        <f t="shared" si="13"/>
        <v>0</v>
      </c>
      <c r="N61" s="14">
        <f t="shared" si="13"/>
        <v>0</v>
      </c>
      <c r="O61" s="14">
        <f t="shared" si="13"/>
        <v>0</v>
      </c>
      <c r="P61" s="14">
        <f t="shared" si="13"/>
        <v>0</v>
      </c>
      <c r="Q61" s="14">
        <f t="shared" si="13"/>
        <v>0</v>
      </c>
      <c r="R61" s="14">
        <f t="shared" si="13"/>
        <v>0</v>
      </c>
      <c r="S61" s="14">
        <f t="shared" si="13"/>
        <v>0</v>
      </c>
      <c r="T61" s="4">
        <f>SUM(T62:T65)</f>
        <v>0</v>
      </c>
    </row>
    <row r="62" spans="5:20" x14ac:dyDescent="0.25">
      <c r="E62" s="5" t="s">
        <v>54</v>
      </c>
      <c r="F62" s="6">
        <v>0</v>
      </c>
      <c r="G62" s="6">
        <v>0</v>
      </c>
      <c r="H62" s="11">
        <v>0</v>
      </c>
      <c r="I62" s="11"/>
      <c r="J62" s="11">
        <v>0</v>
      </c>
      <c r="K62" s="11">
        <v>0</v>
      </c>
      <c r="L62" s="11"/>
      <c r="M62" s="11"/>
      <c r="N62" s="11"/>
      <c r="O62" s="11"/>
      <c r="P62" s="11"/>
      <c r="Q62" s="11"/>
      <c r="R62" s="11"/>
      <c r="S62" s="11"/>
      <c r="T62" s="6">
        <f t="shared" ref="T62:T73" si="14">SUM(H62:S62)</f>
        <v>0</v>
      </c>
    </row>
    <row r="63" spans="5:20" x14ac:dyDescent="0.25">
      <c r="E63" s="5" t="s">
        <v>55</v>
      </c>
      <c r="F63" s="6">
        <v>0</v>
      </c>
      <c r="G63" s="6">
        <v>0</v>
      </c>
      <c r="H63" s="11">
        <v>0</v>
      </c>
      <c r="I63" s="11">
        <v>0</v>
      </c>
      <c r="J63" s="11">
        <v>0</v>
      </c>
      <c r="K63" s="11">
        <v>0</v>
      </c>
      <c r="L63" s="11"/>
      <c r="M63" s="11"/>
      <c r="N63" s="11"/>
      <c r="O63" s="11"/>
      <c r="P63" s="11"/>
      <c r="Q63" s="11"/>
      <c r="R63" s="11"/>
      <c r="S63" s="11"/>
      <c r="T63" s="6">
        <f t="shared" si="14"/>
        <v>0</v>
      </c>
    </row>
    <row r="64" spans="5:20" x14ac:dyDescent="0.25">
      <c r="E64" s="5" t="s">
        <v>56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/>
      <c r="M64" s="11"/>
      <c r="N64" s="11"/>
      <c r="O64" s="11"/>
      <c r="P64" s="11"/>
      <c r="Q64" s="11"/>
      <c r="R64" s="11"/>
      <c r="S64" s="11"/>
      <c r="T64" s="6">
        <f t="shared" si="14"/>
        <v>0</v>
      </c>
    </row>
    <row r="65" spans="5:20" x14ac:dyDescent="0.25">
      <c r="E65" s="5" t="s">
        <v>57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/>
      <c r="M65" s="11"/>
      <c r="N65" s="11"/>
      <c r="O65" s="11"/>
      <c r="P65" s="11"/>
      <c r="Q65" s="11"/>
      <c r="R65" s="11"/>
      <c r="S65" s="11"/>
      <c r="T65" s="6">
        <f t="shared" si="14"/>
        <v>0</v>
      </c>
    </row>
    <row r="66" spans="5:20" x14ac:dyDescent="0.25">
      <c r="E66" s="3" t="s">
        <v>58</v>
      </c>
      <c r="F66" s="4">
        <f>SUM(F67:F68)</f>
        <v>0</v>
      </c>
      <c r="G66" s="4">
        <f>SUM(G67:G68)</f>
        <v>0</v>
      </c>
      <c r="H66" s="14">
        <f>SUM(H67:H68)</f>
        <v>0</v>
      </c>
      <c r="I66" s="14">
        <f t="shared" ref="I66:S66" si="15">SUM(I67:I68)</f>
        <v>0</v>
      </c>
      <c r="J66" s="14">
        <f t="shared" si="15"/>
        <v>0</v>
      </c>
      <c r="K66" s="14">
        <f t="shared" si="15"/>
        <v>0</v>
      </c>
      <c r="L66" s="14">
        <f t="shared" si="15"/>
        <v>0</v>
      </c>
      <c r="M66" s="14">
        <f t="shared" si="15"/>
        <v>0</v>
      </c>
      <c r="N66" s="14">
        <f t="shared" si="15"/>
        <v>0</v>
      </c>
      <c r="O66" s="14">
        <f t="shared" si="15"/>
        <v>0</v>
      </c>
      <c r="P66" s="14">
        <f t="shared" si="15"/>
        <v>0</v>
      </c>
      <c r="Q66" s="14">
        <f t="shared" si="15"/>
        <v>0</v>
      </c>
      <c r="R66" s="14">
        <f t="shared" si="15"/>
        <v>0</v>
      </c>
      <c r="S66" s="14">
        <f t="shared" si="15"/>
        <v>0</v>
      </c>
      <c r="T66" s="6">
        <f t="shared" si="14"/>
        <v>0</v>
      </c>
    </row>
    <row r="67" spans="5:20" x14ac:dyDescent="0.25">
      <c r="E67" s="5" t="s">
        <v>59</v>
      </c>
      <c r="F67" s="6">
        <v>0</v>
      </c>
      <c r="G67" s="6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/>
      <c r="T67" s="6">
        <f t="shared" si="14"/>
        <v>0</v>
      </c>
    </row>
    <row r="68" spans="5:20" x14ac:dyDescent="0.25">
      <c r="E68" s="5" t="s">
        <v>60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4"/>
        <v>0</v>
      </c>
    </row>
    <row r="69" spans="5:20" x14ac:dyDescent="0.25">
      <c r="E69" s="3" t="s">
        <v>61</v>
      </c>
      <c r="F69" s="4">
        <f>SUM(F70:F72)</f>
        <v>0</v>
      </c>
      <c r="G69" s="4">
        <f>SUM(G70:G72)</f>
        <v>0</v>
      </c>
      <c r="H69" s="14">
        <f>SUM(H70:H72)</f>
        <v>0</v>
      </c>
      <c r="I69" s="14">
        <f t="shared" ref="I69:S69" si="16">SUM(I70:I72)</f>
        <v>0</v>
      </c>
      <c r="J69" s="14">
        <f t="shared" si="16"/>
        <v>0</v>
      </c>
      <c r="K69" s="14">
        <f t="shared" si="16"/>
        <v>0</v>
      </c>
      <c r="L69" s="14">
        <f t="shared" si="16"/>
        <v>0</v>
      </c>
      <c r="M69" s="14">
        <f t="shared" si="16"/>
        <v>0</v>
      </c>
      <c r="N69" s="14">
        <f t="shared" si="16"/>
        <v>0</v>
      </c>
      <c r="O69" s="14">
        <f t="shared" si="16"/>
        <v>0</v>
      </c>
      <c r="P69" s="14">
        <f t="shared" si="16"/>
        <v>0</v>
      </c>
      <c r="Q69" s="14">
        <f t="shared" si="16"/>
        <v>0</v>
      </c>
      <c r="R69" s="14">
        <f t="shared" si="16"/>
        <v>0</v>
      </c>
      <c r="S69" s="14">
        <f t="shared" si="16"/>
        <v>0</v>
      </c>
      <c r="T69" s="6">
        <f t="shared" si="14"/>
        <v>0</v>
      </c>
    </row>
    <row r="70" spans="5:20" x14ac:dyDescent="0.25">
      <c r="E70" s="5" t="s">
        <v>62</v>
      </c>
      <c r="F70" s="6">
        <v>0</v>
      </c>
      <c r="G70" s="6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/>
      <c r="T70" s="11">
        <f t="shared" si="14"/>
        <v>0</v>
      </c>
    </row>
    <row r="71" spans="5:20" x14ac:dyDescent="0.25">
      <c r="E71" s="5" t="s">
        <v>63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4"/>
        <v>0</v>
      </c>
    </row>
    <row r="72" spans="5:20" x14ac:dyDescent="0.25">
      <c r="E72" s="5" t="s">
        <v>64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4"/>
        <v>0</v>
      </c>
    </row>
    <row r="73" spans="5:20" x14ac:dyDescent="0.25">
      <c r="E73" s="1" t="s">
        <v>67</v>
      </c>
      <c r="F73" s="2"/>
      <c r="G73" s="2"/>
      <c r="H73" s="13"/>
      <c r="I73" s="13"/>
      <c r="J73" s="13"/>
      <c r="K73" s="13"/>
      <c r="L73" s="13"/>
      <c r="M73" s="13"/>
      <c r="N73" s="13">
        <v>0</v>
      </c>
      <c r="O73" s="13"/>
      <c r="P73" s="13"/>
      <c r="Q73" s="13"/>
      <c r="R73" s="13"/>
      <c r="S73" s="13"/>
      <c r="T73" s="13">
        <f t="shared" si="14"/>
        <v>0</v>
      </c>
    </row>
    <row r="74" spans="5:20" x14ac:dyDescent="0.25">
      <c r="E74" s="3" t="s">
        <v>68</v>
      </c>
      <c r="F74" s="14">
        <f>SUM(F75:F76)</f>
        <v>0</v>
      </c>
      <c r="G74" s="14">
        <f>SUM(G75:G76)</f>
        <v>0</v>
      </c>
      <c r="H74" s="14">
        <f>SUM(H75:H76)</f>
        <v>0</v>
      </c>
      <c r="I74" s="14">
        <f t="shared" ref="I74:S74" si="17">SUM(I75:I76)</f>
        <v>0</v>
      </c>
      <c r="J74" s="14">
        <f t="shared" si="17"/>
        <v>0</v>
      </c>
      <c r="K74" s="14">
        <f t="shared" si="17"/>
        <v>0</v>
      </c>
      <c r="L74" s="14">
        <f t="shared" si="17"/>
        <v>0</v>
      </c>
      <c r="M74" s="14">
        <f t="shared" si="17"/>
        <v>0</v>
      </c>
      <c r="N74" s="14">
        <f t="shared" si="17"/>
        <v>0</v>
      </c>
      <c r="O74" s="14">
        <f t="shared" si="17"/>
        <v>0</v>
      </c>
      <c r="P74" s="14">
        <f t="shared" si="17"/>
        <v>0</v>
      </c>
      <c r="Q74" s="14">
        <f t="shared" si="17"/>
        <v>0</v>
      </c>
      <c r="R74" s="14">
        <f t="shared" si="17"/>
        <v>0</v>
      </c>
      <c r="S74" s="14">
        <f t="shared" si="17"/>
        <v>0</v>
      </c>
      <c r="T74" s="14">
        <f>SUM(F74:S74)</f>
        <v>0</v>
      </c>
    </row>
    <row r="75" spans="5:20" x14ac:dyDescent="0.25">
      <c r="E75" s="5" t="s">
        <v>69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</row>
    <row r="76" spans="5:20" x14ac:dyDescent="0.25">
      <c r="E76" s="5" t="s">
        <v>70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3" t="s">
        <v>71</v>
      </c>
      <c r="F77" s="14">
        <f>SUM(F78:F79)</f>
        <v>0</v>
      </c>
      <c r="G77" s="14">
        <f>SUM(G78:G79)</f>
        <v>0</v>
      </c>
      <c r="H77" s="14">
        <f>SUM(H78:H79)</f>
        <v>0</v>
      </c>
      <c r="I77" s="14">
        <f t="shared" ref="I77:S77" si="18">SUM(I78:I79)</f>
        <v>0</v>
      </c>
      <c r="J77" s="14">
        <f t="shared" si="18"/>
        <v>0</v>
      </c>
      <c r="K77" s="14">
        <f t="shared" si="18"/>
        <v>0</v>
      </c>
      <c r="L77" s="14">
        <f t="shared" si="18"/>
        <v>0</v>
      </c>
      <c r="M77" s="14">
        <f t="shared" si="18"/>
        <v>0</v>
      </c>
      <c r="N77" s="14">
        <f t="shared" si="18"/>
        <v>0</v>
      </c>
      <c r="O77" s="14">
        <f t="shared" si="18"/>
        <v>0</v>
      </c>
      <c r="P77" s="14">
        <f t="shared" si="18"/>
        <v>0</v>
      </c>
      <c r="Q77" s="14">
        <f t="shared" si="18"/>
        <v>0</v>
      </c>
      <c r="R77" s="14">
        <f t="shared" si="18"/>
        <v>0</v>
      </c>
      <c r="S77" s="14">
        <f t="shared" si="18"/>
        <v>0</v>
      </c>
      <c r="T77" s="16">
        <f>SUM(F77:S77)</f>
        <v>0</v>
      </c>
    </row>
    <row r="78" spans="5:20" x14ac:dyDescent="0.25">
      <c r="E78" s="5" t="s">
        <v>72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</row>
    <row r="79" spans="5:20" x14ac:dyDescent="0.25">
      <c r="E79" s="5" t="s">
        <v>73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3" t="s">
        <v>74</v>
      </c>
      <c r="F80" s="14">
        <f>+F81</f>
        <v>0</v>
      </c>
      <c r="G80" s="14">
        <f>+G81</f>
        <v>0</v>
      </c>
      <c r="H80" s="14">
        <f>+H81</f>
        <v>0</v>
      </c>
      <c r="I80" s="14">
        <f t="shared" ref="I80:S80" si="19">+I81</f>
        <v>0</v>
      </c>
      <c r="J80" s="14">
        <f t="shared" si="19"/>
        <v>0</v>
      </c>
      <c r="K80" s="14">
        <f t="shared" si="19"/>
        <v>0</v>
      </c>
      <c r="L80" s="14">
        <f>+L81</f>
        <v>0</v>
      </c>
      <c r="M80" s="14">
        <f t="shared" si="19"/>
        <v>0</v>
      </c>
      <c r="N80" s="14">
        <f t="shared" si="19"/>
        <v>0</v>
      </c>
      <c r="O80" s="14">
        <f t="shared" si="19"/>
        <v>0</v>
      </c>
      <c r="P80" s="14">
        <f t="shared" si="19"/>
        <v>0</v>
      </c>
      <c r="Q80" s="14">
        <f t="shared" si="19"/>
        <v>0</v>
      </c>
      <c r="R80" s="14">
        <f t="shared" si="19"/>
        <v>0</v>
      </c>
      <c r="S80" s="14">
        <f t="shared" si="19"/>
        <v>0</v>
      </c>
      <c r="T80" s="16">
        <f>SUM(F80:S80)</f>
        <v>0</v>
      </c>
    </row>
    <row r="81" spans="5:20" x14ac:dyDescent="0.25">
      <c r="E81" s="5" t="s">
        <v>75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</row>
    <row r="82" spans="5:20" ht="15.75" thickBot="1" x14ac:dyDescent="0.3">
      <c r="E82" s="7" t="s">
        <v>65</v>
      </c>
      <c r="F82" s="15">
        <f>+F9+F15+F25+F35+F44+F51+F61+F66+F69+F74+F77+F80</f>
        <v>96411794</v>
      </c>
      <c r="G82" s="15">
        <f>+G9+G15+G25+G35+G44+G51+G61+G66+G69+G74+G77+G80</f>
        <v>96411794</v>
      </c>
      <c r="H82" s="15">
        <f>+H9+H15+H25+H35+H44+H51+H61+H66+H69+H74+H77+H80</f>
        <v>3557964.22</v>
      </c>
      <c r="I82" s="15">
        <f>+I9+I15+I25+I35+I44+I51+I61+I66+I69+I74+I77+I80</f>
        <v>9913467.7599999998</v>
      </c>
      <c r="J82" s="15">
        <f t="shared" ref="J82:R82" si="20">+J9+J15+J25+J35+J44+J51+J61+J66+J69+J74+J77+J80</f>
        <v>5151572.2300000004</v>
      </c>
      <c r="K82" s="15">
        <f t="shared" si="20"/>
        <v>4546471.12</v>
      </c>
      <c r="L82" s="15">
        <f t="shared" si="20"/>
        <v>10040254.639999999</v>
      </c>
      <c r="M82" s="15">
        <f t="shared" si="20"/>
        <v>5496079.5600000005</v>
      </c>
      <c r="N82" s="15">
        <f t="shared" si="20"/>
        <v>8140409.8999999994</v>
      </c>
      <c r="O82" s="15">
        <f t="shared" si="20"/>
        <v>9006098.7199999988</v>
      </c>
      <c r="P82" s="15">
        <f t="shared" si="20"/>
        <v>0</v>
      </c>
      <c r="Q82" s="15">
        <f t="shared" si="20"/>
        <v>0</v>
      </c>
      <c r="R82" s="15">
        <f t="shared" si="20"/>
        <v>0</v>
      </c>
      <c r="S82" s="15">
        <f>+S9+S15+S25+S35+S44+S51+S61+S66+S69+S74+S77+S80</f>
        <v>0</v>
      </c>
      <c r="T82" s="15">
        <f>+T9+T15+T25+T35+T51</f>
        <v>55852318.149999991</v>
      </c>
    </row>
    <row r="83" spans="5:20" ht="27.75" customHeight="1" thickBot="1" x14ac:dyDescent="0.3">
      <c r="E83" s="18" t="s">
        <v>96</v>
      </c>
      <c r="G83" s="16"/>
    </row>
    <row r="84" spans="5:20" ht="37.5" thickBot="1" x14ac:dyDescent="0.3">
      <c r="E84" s="19" t="s">
        <v>97</v>
      </c>
      <c r="F84" s="16"/>
      <c r="J84" s="39" t="s">
        <v>101</v>
      </c>
      <c r="K84" s="40"/>
      <c r="L84" s="40"/>
    </row>
    <row r="85" spans="5:20" ht="73.5" thickBot="1" x14ac:dyDescent="0.3">
      <c r="E85" s="20" t="s">
        <v>98</v>
      </c>
      <c r="J85" s="41" t="s">
        <v>102</v>
      </c>
      <c r="K85" s="41"/>
      <c r="L85" s="41"/>
    </row>
    <row r="86" spans="5:20" ht="18.75" x14ac:dyDescent="0.3">
      <c r="E86" s="38" t="s">
        <v>99</v>
      </c>
      <c r="I86" s="38"/>
      <c r="N86" s="38"/>
      <c r="O86" s="38"/>
      <c r="P86" s="38"/>
      <c r="Q86" s="38"/>
      <c r="R86" s="38"/>
    </row>
    <row r="87" spans="5:20" ht="18.75" x14ac:dyDescent="0.3">
      <c r="E87" s="38" t="s">
        <v>100</v>
      </c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</row>
  </sheetData>
  <mergeCells count="11">
    <mergeCell ref="E5:T5"/>
    <mergeCell ref="H6:T6"/>
    <mergeCell ref="E1:T1"/>
    <mergeCell ref="E2:T2"/>
    <mergeCell ref="E6:E7"/>
    <mergeCell ref="F6:F7"/>
    <mergeCell ref="G6:G7"/>
    <mergeCell ref="E3:T3"/>
    <mergeCell ref="E4:T4"/>
    <mergeCell ref="J84:L84"/>
    <mergeCell ref="J85:L85"/>
  </mergeCells>
  <printOptions horizontalCentered="1"/>
  <pageMargins left="0" right="0" top="0.25" bottom="0.25" header="0" footer="0"/>
  <pageSetup paperSize="5" scale="72" fitToHeight="0" orientation="landscape" r:id="rId1"/>
  <rowBreaks count="1" manualBreakCount="1">
    <brk id="44" min="4" max="19" man="1"/>
  </rowBreaks>
  <ignoredErrors>
    <ignoredError sqref="T44 T60 T62:T72 T53:T59 T51" formulaRange="1"/>
    <ignoredError sqref="T61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AGOSTO</vt:lpstr>
      <vt:lpstr>'Presup. Aprobado-Ejec AGOSTO'!Print_Area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2025-09-08T12:54:26Z</cp:lastPrinted>
  <dcterms:created xsi:type="dcterms:W3CDTF">2021-07-29T18:58:50Z</dcterms:created>
  <dcterms:modified xsi:type="dcterms:W3CDTF">2025-09-08T12:59:17Z</dcterms:modified>
</cp:coreProperties>
</file>