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397" documentId="8_{EC3152F7-6D22-4FDB-BBFE-F3E7EF742EE5}" xr6:coauthVersionLast="47" xr6:coauthVersionMax="47" xr10:uidLastSave="{D67695FE-A8A8-4339-83F8-66066EABEC8E}"/>
  <bookViews>
    <workbookView xWindow="-120" yWindow="-120" windowWidth="29040" windowHeight="15720" xr2:uid="{784E5D24-0E0A-4A1C-AEDB-8C414D77F257}"/>
  </bookViews>
  <sheets>
    <sheet name="Presup. Aprobado-Ejec ABRIL" sheetId="2" r:id="rId1"/>
  </sheets>
  <definedNames>
    <definedName name="_xlnm.Print_Area" localSheetId="0">'Presup. Aprobado-Ejec ABRIL'!$E$1:$T$88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" i="2" l="1"/>
  <c r="T10" i="2"/>
  <c r="T83" i="2" s="1"/>
  <c r="T35" i="2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15" i="2"/>
  <c r="T14" i="2"/>
  <c r="T13" i="2"/>
  <c r="T12" i="2"/>
  <c r="T11" i="2"/>
  <c r="K16" i="2"/>
  <c r="T43" i="2"/>
  <c r="T36" i="2"/>
  <c r="T55" i="2"/>
  <c r="F26" i="2"/>
  <c r="F16" i="2"/>
  <c r="F10" i="2"/>
  <c r="G26" i="2"/>
  <c r="G16" i="2"/>
  <c r="G10" i="2"/>
  <c r="T26" i="2" l="1"/>
  <c r="G36" i="2"/>
  <c r="S26" i="2"/>
  <c r="S16" i="2"/>
  <c r="S10" i="2"/>
  <c r="T74" i="2" l="1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T56" i="2"/>
  <c r="T54" i="2"/>
  <c r="T53" i="2"/>
  <c r="T51" i="2"/>
  <c r="T50" i="2"/>
  <c r="T49" i="2"/>
  <c r="T48" i="2"/>
  <c r="T47" i="2"/>
  <c r="T46" i="2"/>
  <c r="T44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83" i="2" s="1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K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R26" i="2"/>
  <c r="Q26" i="2"/>
  <c r="P26" i="2"/>
  <c r="O26" i="2"/>
  <c r="M26" i="2"/>
  <c r="L26" i="2"/>
  <c r="K26" i="2"/>
  <c r="J26" i="2"/>
  <c r="I26" i="2"/>
  <c r="H26" i="2"/>
  <c r="R16" i="2"/>
  <c r="Q16" i="2"/>
  <c r="P16" i="2"/>
  <c r="O16" i="2"/>
  <c r="M16" i="2"/>
  <c r="L16" i="2"/>
  <c r="J16" i="2"/>
  <c r="I16" i="2"/>
  <c r="H16" i="2"/>
  <c r="R10" i="2"/>
  <c r="Q10" i="2"/>
  <c r="P10" i="2"/>
  <c r="O10" i="2"/>
  <c r="M10" i="2"/>
  <c r="L10" i="2"/>
  <c r="K10" i="2"/>
  <c r="J10" i="2"/>
  <c r="I10" i="2"/>
  <c r="I83" i="2" s="1"/>
  <c r="H10" i="2"/>
  <c r="H83" i="2" s="1"/>
  <c r="F83" i="2" l="1"/>
  <c r="S83" i="2"/>
  <c r="T81" i="2"/>
  <c r="T75" i="2"/>
  <c r="T78" i="2"/>
  <c r="L83" i="2"/>
  <c r="M83" i="2"/>
  <c r="J83" i="2"/>
  <c r="T70" i="2"/>
  <c r="R83" i="2"/>
  <c r="K83" i="2"/>
  <c r="T62" i="2"/>
  <c r="Q83" i="2"/>
  <c r="T67" i="2"/>
  <c r="T45" i="2"/>
  <c r="P83" i="2"/>
  <c r="T52" i="2"/>
  <c r="O83" i="2"/>
  <c r="N83" i="2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<sst xmlns="http://schemas.openxmlformats.org/spreadsheetml/2006/main" count="103" uniqueCount="103">
  <si>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</si>
  <si>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</si>
  <si>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</si>
  <si>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</si>
  <si>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</si>
  <si>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</si>
  <si>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</si>
  <si>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</si>
  <si>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</si>
  <si>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</si>
  <si>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</si>
  <si>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</si>
  <si>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</si>
  <si>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</si>
  <si>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</si>
  <si>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</si>
  <si>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</si>
  <si>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</si>
  <si>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</si>
  <si>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</si>
  <si>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</si>
  <si>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</si>
  <si>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</si>
  <si>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</si>
  <si>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</si>
  <si>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</si>
  <si>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</si>
  <si>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</si>
  <si>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</si>
  <si>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</si>
  <si>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</si>
  <si>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</si>
  <si>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</si>
  <si>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</si>
  <si>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</si>
  <si>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</si>
  <si>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</si>
  <si>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</si>
  <si>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</si>
  <si>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</si>
  <si>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</si>
  <si>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</si>
  <si>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</si>
  <si>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</si>
  <si>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</si>
  <si>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</si>
  <si>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</si>
  <si>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</si>
  <si>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</si>
  <si>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</si>
  <si>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</si>
  <si>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</si>
  <si>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</si>
  <si>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</si>
  <si>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</si>
  <si>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</si>
  <si>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</si>
  <si>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</si>
  <si>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</si>
  <si>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</si>
  <si>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</si>
  <si>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</si>
  <si>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</si>
  <si>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</si>
  <si>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</si>
  <si>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</si>
  <si>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</si>
  <si>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</si>
  <si>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</si>
  <si>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</si>
  <si>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</si>
  <si>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</si>
  <si>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</si>
  <si>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</si>
  <si>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</si>
  <si>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</si>
  <si>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</si>
  <si>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</si>
  <si>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</si>
  <si>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</si>
  <si>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</si>
  <si>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</si>
  <si>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</si>
  <si>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</si>
  <si>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</si>
  <si>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</si>
  <si>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</si>
  <si>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</si>
  <si>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</si>
  <si>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</si>
  <si>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</si>
  <si>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</si>
  <si>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</si>
  <si>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</si>
  <si>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</si>
  <si>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</si>
  <si>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</si>
  <si>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</si>
  <si>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</si>
  <si>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</si>
  <si>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</si>
  <si>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Jimmy C. García Saviñón   </t>
  </si>
  <si>
    <t>Presidente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</si>
</sst>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wrapText="1"/>
    </xf>
    <xf numFmtId="0" fontId="8" fillId="0" borderId="12" xfId="0" applyFont="1" applyBorder="1" applyAlignment="1">
      <alignment wrapText="1"/>
    </xf>
    <xf numFmtId="43" fontId="0" fillId="0" borderId="0" xfId="1" applyFont="1" applyAlignment="1"/>
    <xf numFmtId="43" fontId="3" fillId="0" borderId="0" xfId="1" applyFont="1" applyAlignment="1"/>
    <xf numFmtId="0" fontId="0" fillId="0" borderId="0" xfId="0" applyAlignment="1">
      <alignment horizontal="left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44823</xdr:colOff>
      <xdr:row>1</xdr:row>
      <xdr:rowOff>21487</xdr:rowOff>
    </xdr:from>
    <xdr:to>
      <xdr:col>19</xdr:col>
      <xdr:colOff>632101</xdr:colOff>
      <xdr:row>4</xdr:row>
      <xdr:rowOff>201705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0617" y="380075"/>
          <a:ext cx="1461337" cy="852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806826</xdr:colOff>
      <xdr:row>0</xdr:row>
      <xdr:rowOff>78442</xdr:rowOff>
    </xdr:from>
    <xdr:to>
      <xdr:col>4</xdr:col>
      <xdr:colOff>2028266</xdr:colOff>
      <xdr:row>5</xdr:row>
      <xdr:rowOff>2381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826" y="78442"/>
          <a:ext cx="1221440" cy="1156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88"/>
  <sheetViews>
    <sheetView showGridLines="0" tabSelected="1" topLeftCell="C65" zoomScale="85" zoomScaleNormal="85" zoomScaleSheetLayoutView="55" workbookViewId="0">
      <selection activeCell="J85" sqref="J85"/>
    </sheetView>
  </sheetViews>
  <sheetFormatPr defaultColWidth="11.42578125" defaultRowHeight="15" x14ac:dyDescent="0.25"/>
  <cols>
    <col min="1" max="2" width="0" hidden="1" customWidth="1"/>
    <col min="5" max="5" width="52.28515625" customWidth="1"/>
    <col min="6" max="10" width="15.7109375" customWidth="1"/>
    <col min="11" max="11" width="13.140625" customWidth="1"/>
    <col min="12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9" t="s">
        <v>94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5:21" ht="21" customHeight="1" x14ac:dyDescent="0.25">
      <c r="E2" s="31" t="s">
        <v>95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5:21" ht="15.75" x14ac:dyDescent="0.25">
      <c r="E3" s="36">
        <v>2025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5:21" ht="15.75" customHeight="1" x14ac:dyDescent="0.25">
      <c r="E4" s="38" t="s">
        <v>91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5:21" ht="15.75" customHeight="1" x14ac:dyDescent="0.25">
      <c r="E5" s="25" t="s">
        <v>76</v>
      </c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7" spans="5:21" ht="25.5" customHeight="1" x14ac:dyDescent="0.25">
      <c r="E7" s="33" t="s">
        <v>66</v>
      </c>
      <c r="F7" s="34" t="s">
        <v>93</v>
      </c>
      <c r="G7" s="34" t="s">
        <v>92</v>
      </c>
      <c r="H7" s="26" t="s">
        <v>90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5:21" x14ac:dyDescent="0.25">
      <c r="E8" s="33"/>
      <c r="F8" s="35"/>
      <c r="G8" s="35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45057684</v>
      </c>
      <c r="G10" s="4">
        <f>SUM(G11:G15)</f>
        <v>45057684</v>
      </c>
      <c r="H10" s="14">
        <f>SUM(H11:H15)</f>
        <v>3087444.12</v>
      </c>
      <c r="I10" s="14">
        <f t="shared" ref="I10:R10" si="0">SUM(I11:I15)</f>
        <v>3087444.12</v>
      </c>
      <c r="J10" s="14">
        <f t="shared" si="0"/>
        <v>3087444.12</v>
      </c>
      <c r="K10" s="14">
        <f t="shared" si="0"/>
        <v>3090787.71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12353120.07</v>
      </c>
    </row>
    <row r="11" spans="5:21" x14ac:dyDescent="0.25">
      <c r="E11" s="5" t="s">
        <v>2</v>
      </c>
      <c r="F11" s="6">
        <v>30658852</v>
      </c>
      <c r="G11" s="6">
        <v>31003499.73</v>
      </c>
      <c r="H11" s="11">
        <v>2357000</v>
      </c>
      <c r="I11" s="11">
        <v>2357000</v>
      </c>
      <c r="J11" s="11">
        <v>2357000</v>
      </c>
      <c r="K11" s="11">
        <v>2357000</v>
      </c>
      <c r="L11" s="11"/>
      <c r="M11" s="11"/>
      <c r="N11" s="11"/>
      <c r="O11" s="11"/>
      <c r="P11" s="11"/>
      <c r="Q11" s="11"/>
      <c r="R11" s="11"/>
      <c r="S11" s="11"/>
      <c r="T11" s="6">
        <f>+H11+I11+J11+K11</f>
        <v>9428000</v>
      </c>
    </row>
    <row r="12" spans="5:21" x14ac:dyDescent="0.25">
      <c r="E12" s="5" t="s">
        <v>3</v>
      </c>
      <c r="F12" s="6">
        <v>10096834</v>
      </c>
      <c r="G12" s="6">
        <v>9752186.2699999996</v>
      </c>
      <c r="H12" s="11">
        <v>380500</v>
      </c>
      <c r="I12" s="12">
        <v>380500</v>
      </c>
      <c r="J12" s="11">
        <v>380500</v>
      </c>
      <c r="K12" s="11">
        <v>380500</v>
      </c>
      <c r="L12" s="11"/>
      <c r="M12" s="11"/>
      <c r="N12" s="11"/>
      <c r="O12" s="11"/>
      <c r="P12" s="11"/>
      <c r="Q12" s="11"/>
      <c r="R12" s="11"/>
      <c r="S12" s="11"/>
      <c r="T12" s="6">
        <f>+H12+I12+J12+K12</f>
        <v>1522000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/>
      <c r="M13" s="11"/>
      <c r="N13" s="11"/>
      <c r="O13" s="11"/>
      <c r="P13" s="11"/>
      <c r="Q13" s="11"/>
      <c r="R13" s="11"/>
      <c r="S13" s="11"/>
      <c r="T13" s="6">
        <f>+H13+I13+J13+K13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/>
      <c r="M14" s="11"/>
      <c r="N14" s="11"/>
      <c r="O14" s="11"/>
      <c r="P14" s="11"/>
      <c r="Q14" s="11"/>
      <c r="R14" s="11"/>
      <c r="S14" s="11"/>
      <c r="T14" s="6">
        <f>+H14+I14+J14+K14</f>
        <v>0</v>
      </c>
    </row>
    <row r="15" spans="5:21" x14ac:dyDescent="0.25">
      <c r="E15" s="5" t="s">
        <v>6</v>
      </c>
      <c r="F15" s="6">
        <v>4301998</v>
      </c>
      <c r="G15" s="6">
        <v>4301998</v>
      </c>
      <c r="H15" s="11">
        <v>349944.12</v>
      </c>
      <c r="I15" s="11">
        <v>349944.12</v>
      </c>
      <c r="J15" s="11">
        <v>349944.12</v>
      </c>
      <c r="K15" s="11">
        <v>353287.71</v>
      </c>
      <c r="L15" s="11"/>
      <c r="M15" s="11"/>
      <c r="N15" s="11"/>
      <c r="O15" s="11"/>
      <c r="P15" s="11"/>
      <c r="Q15" s="11"/>
      <c r="R15" s="11"/>
      <c r="S15" s="11"/>
      <c r="T15" s="6">
        <f>+H15+I15+J15+K15</f>
        <v>1403120.0699999998</v>
      </c>
    </row>
    <row r="16" spans="5:21" x14ac:dyDescent="0.25">
      <c r="E16" s="3" t="s">
        <v>7</v>
      </c>
      <c r="F16" s="4">
        <f>SUM(F17:F25)</f>
        <v>41389939</v>
      </c>
      <c r="G16" s="4">
        <f>SUM(G17:G25)</f>
        <v>41389939</v>
      </c>
      <c r="H16" s="14">
        <f>SUM(H17:H25)</f>
        <v>470520.1</v>
      </c>
      <c r="I16" s="14">
        <f t="shared" ref="I16:R16" si="1">SUM(I17:I25)</f>
        <v>4374093.41</v>
      </c>
      <c r="J16" s="14">
        <f t="shared" si="1"/>
        <v>1936980.1199999999</v>
      </c>
      <c r="K16" s="14">
        <f>SUM(K17:K25)</f>
        <v>1455683.41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8237277.04</v>
      </c>
    </row>
    <row r="17" spans="5:21" x14ac:dyDescent="0.25">
      <c r="E17" s="5" t="s">
        <v>8</v>
      </c>
      <c r="F17" s="6">
        <v>2258000</v>
      </c>
      <c r="G17" s="6">
        <v>2258000</v>
      </c>
      <c r="H17" s="11">
        <v>178955.27</v>
      </c>
      <c r="I17" s="11">
        <v>165557.84</v>
      </c>
      <c r="J17" s="11">
        <v>190143.58</v>
      </c>
      <c r="K17" s="11">
        <v>229532.24</v>
      </c>
      <c r="L17" s="11"/>
      <c r="M17" s="11"/>
      <c r="N17" s="11"/>
      <c r="O17" s="11"/>
      <c r="P17" s="11"/>
      <c r="Q17" s="11"/>
      <c r="R17" s="11"/>
      <c r="S17" s="11"/>
      <c r="T17" s="6">
        <f t="shared" ref="T17:T25" si="2">+H17+I17+J17+K17</f>
        <v>764188.92999999993</v>
      </c>
    </row>
    <row r="18" spans="5:21" x14ac:dyDescent="0.25">
      <c r="E18" s="5" t="s">
        <v>9</v>
      </c>
      <c r="F18" s="6">
        <v>635000</v>
      </c>
      <c r="G18" s="6">
        <v>635000</v>
      </c>
      <c r="H18" s="11">
        <v>0</v>
      </c>
      <c r="I18" s="11">
        <v>50000</v>
      </c>
      <c r="J18" s="11">
        <v>25000</v>
      </c>
      <c r="K18" s="11">
        <v>35350</v>
      </c>
      <c r="L18" s="11"/>
      <c r="M18" s="11"/>
      <c r="N18" s="11"/>
      <c r="O18" s="11"/>
      <c r="P18" s="11"/>
      <c r="Q18" s="11"/>
      <c r="R18" s="11"/>
      <c r="S18" s="11"/>
      <c r="T18" s="6">
        <f t="shared" si="2"/>
        <v>110350</v>
      </c>
    </row>
    <row r="19" spans="5:21" x14ac:dyDescent="0.25">
      <c r="E19" s="5" t="s">
        <v>10</v>
      </c>
      <c r="F19" s="6">
        <v>2304000</v>
      </c>
      <c r="G19" s="6">
        <v>2304000</v>
      </c>
      <c r="H19" s="11">
        <v>0</v>
      </c>
      <c r="I19" s="11">
        <v>125535</v>
      </c>
      <c r="J19" s="11">
        <v>167250</v>
      </c>
      <c r="K19" s="11">
        <v>0</v>
      </c>
      <c r="L19" s="11"/>
      <c r="M19" s="11"/>
      <c r="N19" s="11"/>
      <c r="O19" s="11"/>
      <c r="P19" s="11"/>
      <c r="Q19" s="11"/>
      <c r="R19" s="11"/>
      <c r="S19" s="11"/>
      <c r="T19" s="6">
        <f t="shared" si="2"/>
        <v>292785</v>
      </c>
    </row>
    <row r="20" spans="5:21" x14ac:dyDescent="0.25">
      <c r="E20" s="5" t="s">
        <v>11</v>
      </c>
      <c r="F20" s="6">
        <v>500000</v>
      </c>
      <c r="G20" s="6">
        <v>500000</v>
      </c>
      <c r="H20" s="11">
        <v>0</v>
      </c>
      <c r="I20" s="11">
        <v>49336.34</v>
      </c>
      <c r="J20" s="11">
        <v>0</v>
      </c>
      <c r="K20" s="11">
        <v>0</v>
      </c>
      <c r="L20" s="11"/>
      <c r="M20" s="11"/>
      <c r="N20" s="11"/>
      <c r="O20" s="11"/>
      <c r="P20" s="11"/>
      <c r="Q20" s="11"/>
      <c r="R20" s="11"/>
      <c r="S20" s="11"/>
      <c r="T20" s="6">
        <f t="shared" si="2"/>
        <v>49336.34</v>
      </c>
    </row>
    <row r="21" spans="5:21" x14ac:dyDescent="0.25">
      <c r="E21" s="5" t="s">
        <v>12</v>
      </c>
      <c r="F21" s="6">
        <v>10715534</v>
      </c>
      <c r="G21" s="6">
        <v>10715534</v>
      </c>
      <c r="H21" s="11">
        <v>0</v>
      </c>
      <c r="I21" s="11">
        <v>2786799.48</v>
      </c>
      <c r="J21" s="11">
        <v>775149.47</v>
      </c>
      <c r="K21" s="11">
        <v>696699.87</v>
      </c>
      <c r="L21" s="11"/>
      <c r="M21" s="11"/>
      <c r="N21" s="11"/>
      <c r="O21" s="11"/>
      <c r="P21" s="11"/>
      <c r="Q21" s="11"/>
      <c r="R21" s="11"/>
      <c r="S21" s="11"/>
      <c r="T21" s="6">
        <f t="shared" si="2"/>
        <v>4258648.82</v>
      </c>
    </row>
    <row r="22" spans="5:21" x14ac:dyDescent="0.25">
      <c r="E22" s="5" t="s">
        <v>13</v>
      </c>
      <c r="F22" s="6">
        <v>5708000</v>
      </c>
      <c r="G22" s="6">
        <v>5708000</v>
      </c>
      <c r="H22" s="11">
        <v>291564.83</v>
      </c>
      <c r="I22" s="11">
        <v>459038.76</v>
      </c>
      <c r="J22" s="11">
        <v>300195.06</v>
      </c>
      <c r="K22" s="11">
        <v>315526</v>
      </c>
      <c r="L22" s="11"/>
      <c r="M22" s="11"/>
      <c r="N22" s="11"/>
      <c r="O22" s="11"/>
      <c r="P22" s="11"/>
      <c r="Q22" s="11"/>
      <c r="R22" s="11"/>
      <c r="S22" s="11"/>
      <c r="T22" s="6">
        <f t="shared" si="2"/>
        <v>1366324.6500000001</v>
      </c>
    </row>
    <row r="23" spans="5:21" ht="31.5" customHeight="1" x14ac:dyDescent="0.25">
      <c r="E23" s="17" t="s">
        <v>14</v>
      </c>
      <c r="F23" s="6">
        <v>2834421</v>
      </c>
      <c r="G23" s="6">
        <v>2834421</v>
      </c>
      <c r="H23" s="11">
        <v>0</v>
      </c>
      <c r="I23" s="11">
        <v>41418.199999999997</v>
      </c>
      <c r="J23" s="11">
        <v>0</v>
      </c>
      <c r="K23" s="11">
        <v>178575.3</v>
      </c>
      <c r="L23" s="11"/>
      <c r="M23" s="11"/>
      <c r="N23" s="11"/>
      <c r="O23" s="11"/>
      <c r="P23" s="11"/>
      <c r="Q23" s="11"/>
      <c r="R23" s="11"/>
      <c r="S23" s="11"/>
      <c r="T23" s="6">
        <f t="shared" si="2"/>
        <v>219993.5</v>
      </c>
    </row>
    <row r="24" spans="5:21" x14ac:dyDescent="0.25">
      <c r="E24" s="5" t="s">
        <v>15</v>
      </c>
      <c r="F24" s="6">
        <v>16074984</v>
      </c>
      <c r="G24" s="6">
        <v>16074984</v>
      </c>
      <c r="H24" s="11">
        <v>0</v>
      </c>
      <c r="I24" s="11">
        <v>696407.79</v>
      </c>
      <c r="J24" s="11">
        <v>479242.01</v>
      </c>
      <c r="K24" s="11"/>
      <c r="L24" s="11"/>
      <c r="M24" s="11"/>
      <c r="N24" s="11"/>
      <c r="O24" s="11"/>
      <c r="P24" s="11"/>
      <c r="Q24" s="11"/>
      <c r="R24" s="11"/>
      <c r="S24" s="11"/>
      <c r="T24" s="6">
        <f t="shared" si="2"/>
        <v>1175649.8</v>
      </c>
    </row>
    <row r="25" spans="5:21" x14ac:dyDescent="0.25">
      <c r="E25" s="5" t="s">
        <v>16</v>
      </c>
      <c r="F25" s="6">
        <v>360000</v>
      </c>
      <c r="G25" s="6">
        <v>360000</v>
      </c>
      <c r="H25" s="11">
        <v>0</v>
      </c>
      <c r="I25" s="11">
        <v>0</v>
      </c>
      <c r="J25" s="11">
        <v>0</v>
      </c>
      <c r="K25" s="11"/>
      <c r="L25" s="11"/>
      <c r="M25" s="11"/>
      <c r="N25" s="11"/>
      <c r="O25" s="11"/>
      <c r="P25" s="11"/>
      <c r="Q25" s="11"/>
      <c r="R25" s="11"/>
      <c r="S25" s="11"/>
      <c r="T25" s="6">
        <f t="shared" si="2"/>
        <v>0</v>
      </c>
    </row>
    <row r="26" spans="5:21" x14ac:dyDescent="0.25">
      <c r="E26" s="3" t="s">
        <v>17</v>
      </c>
      <c r="F26" s="4">
        <f>SUM(F27:F35)</f>
        <v>6341260</v>
      </c>
      <c r="G26" s="4">
        <f>SUM(G27:G35)</f>
        <v>6341260</v>
      </c>
      <c r="H26" s="14">
        <f>SUM(H27:H35)</f>
        <v>0</v>
      </c>
      <c r="I26" s="14">
        <f t="shared" ref="I26:T26" si="3">SUM(I27:I35)</f>
        <v>0</v>
      </c>
      <c r="J26" s="14">
        <f t="shared" si="3"/>
        <v>47147.99</v>
      </c>
      <c r="K26" s="14">
        <f t="shared" si="3"/>
        <v>0</v>
      </c>
      <c r="L26" s="14">
        <f t="shared" si="3"/>
        <v>0</v>
      </c>
      <c r="M26" s="14">
        <f t="shared" si="3"/>
        <v>0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 t="shared" si="3"/>
        <v>0</v>
      </c>
      <c r="R26" s="14">
        <f t="shared" si="3"/>
        <v>0</v>
      </c>
      <c r="S26" s="14">
        <f>SUM(S27:S35)</f>
        <v>0</v>
      </c>
      <c r="T26" s="14">
        <f t="shared" si="3"/>
        <v>47147.99</v>
      </c>
      <c r="U26" s="16"/>
    </row>
    <row r="27" spans="5:21" x14ac:dyDescent="0.25">
      <c r="E27" s="5" t="s">
        <v>18</v>
      </c>
      <c r="F27" s="6">
        <v>150000</v>
      </c>
      <c r="G27" s="6">
        <v>150000</v>
      </c>
      <c r="H27" s="6">
        <v>0</v>
      </c>
      <c r="I27" s="11">
        <v>0</v>
      </c>
      <c r="J27" s="11">
        <v>0</v>
      </c>
      <c r="K27" s="11"/>
      <c r="L27" s="11"/>
      <c r="M27" s="11"/>
      <c r="N27" s="11"/>
      <c r="O27" s="11"/>
      <c r="P27" s="11"/>
      <c r="Q27" s="11"/>
      <c r="R27" s="11"/>
      <c r="S27" s="11"/>
      <c r="T27" s="6">
        <f t="shared" ref="T27:T35" si="4">+H27+I27+J27+K27</f>
        <v>0</v>
      </c>
    </row>
    <row r="28" spans="5:21" x14ac:dyDescent="0.25">
      <c r="E28" s="5" t="s">
        <v>19</v>
      </c>
      <c r="F28" s="6">
        <v>175000</v>
      </c>
      <c r="G28" s="6">
        <v>175000</v>
      </c>
      <c r="H28" s="21">
        <v>0</v>
      </c>
      <c r="I28" s="11">
        <v>0</v>
      </c>
      <c r="J28" s="11">
        <v>0</v>
      </c>
      <c r="K28" s="11"/>
      <c r="L28" s="11"/>
      <c r="M28" s="11"/>
      <c r="N28" s="11"/>
      <c r="O28" s="11"/>
      <c r="P28" s="11"/>
      <c r="Q28" s="11"/>
      <c r="R28" s="11"/>
      <c r="S28" s="11"/>
      <c r="T28" s="6">
        <f t="shared" si="4"/>
        <v>0</v>
      </c>
    </row>
    <row r="29" spans="5:21" x14ac:dyDescent="0.25">
      <c r="E29" s="5" t="s">
        <v>20</v>
      </c>
      <c r="F29" s="6">
        <v>550000</v>
      </c>
      <c r="G29" s="6">
        <v>570000</v>
      </c>
      <c r="H29" s="21">
        <v>0</v>
      </c>
      <c r="I29" s="11">
        <v>0</v>
      </c>
      <c r="J29" s="11">
        <v>0</v>
      </c>
      <c r="K29" s="11"/>
      <c r="L29" s="11"/>
      <c r="M29" s="11"/>
      <c r="N29" s="11"/>
      <c r="O29" s="11"/>
      <c r="P29" s="11"/>
      <c r="Q29" s="11"/>
      <c r="R29" s="11"/>
      <c r="S29" s="11"/>
      <c r="T29" s="6">
        <f t="shared" si="4"/>
        <v>0</v>
      </c>
    </row>
    <row r="30" spans="5:21" x14ac:dyDescent="0.25">
      <c r="E30" s="5" t="s">
        <v>21</v>
      </c>
      <c r="F30" s="6">
        <v>0</v>
      </c>
      <c r="G30" s="6">
        <v>0</v>
      </c>
      <c r="H30" s="21">
        <v>0</v>
      </c>
      <c r="I30" s="11">
        <v>0</v>
      </c>
      <c r="J30" s="11">
        <v>0</v>
      </c>
      <c r="K30" s="11"/>
      <c r="L30" s="11"/>
      <c r="M30" s="11"/>
      <c r="N30" s="11"/>
      <c r="O30" s="11"/>
      <c r="P30" s="11"/>
      <c r="Q30" s="11"/>
      <c r="R30" s="11"/>
      <c r="S30" s="11"/>
      <c r="T30" s="6">
        <f t="shared" si="4"/>
        <v>0</v>
      </c>
    </row>
    <row r="31" spans="5:21" x14ac:dyDescent="0.25">
      <c r="E31" s="5" t="s">
        <v>22</v>
      </c>
      <c r="F31" s="6">
        <v>200000</v>
      </c>
      <c r="G31" s="6">
        <v>200000</v>
      </c>
      <c r="H31" s="21">
        <v>0</v>
      </c>
      <c r="I31" s="11">
        <v>0</v>
      </c>
      <c r="J31" s="11">
        <v>47147.99</v>
      </c>
      <c r="K31" s="11"/>
      <c r="L31" s="11"/>
      <c r="M31" s="11"/>
      <c r="N31" s="11"/>
      <c r="O31" s="11"/>
      <c r="P31" s="11"/>
      <c r="Q31" s="11"/>
      <c r="R31" s="11"/>
      <c r="S31" s="11"/>
      <c r="T31" s="6">
        <f t="shared" si="4"/>
        <v>47147.99</v>
      </c>
    </row>
    <row r="32" spans="5:21" x14ac:dyDescent="0.25">
      <c r="E32" s="5" t="s">
        <v>23</v>
      </c>
      <c r="F32" s="6">
        <v>0</v>
      </c>
      <c r="G32" s="6">
        <v>0</v>
      </c>
      <c r="H32" s="21">
        <v>0</v>
      </c>
      <c r="I32" s="11">
        <v>0</v>
      </c>
      <c r="J32" s="11">
        <v>0</v>
      </c>
      <c r="K32" s="11"/>
      <c r="L32" s="11"/>
      <c r="M32" s="11"/>
      <c r="N32" s="11"/>
      <c r="O32" s="11"/>
      <c r="P32" s="11"/>
      <c r="Q32" s="11"/>
      <c r="R32" s="11"/>
      <c r="S32" s="11"/>
      <c r="T32" s="6">
        <f t="shared" si="4"/>
        <v>0</v>
      </c>
    </row>
    <row r="33" spans="5:20" x14ac:dyDescent="0.25">
      <c r="E33" s="5" t="s">
        <v>24</v>
      </c>
      <c r="F33" s="6">
        <v>3084000</v>
      </c>
      <c r="G33" s="6">
        <v>3084000</v>
      </c>
      <c r="H33" s="21">
        <v>0</v>
      </c>
      <c r="I33" s="11">
        <v>0</v>
      </c>
      <c r="J33" s="11">
        <v>0</v>
      </c>
      <c r="K33" s="11"/>
      <c r="L33" s="11"/>
      <c r="M33" s="11"/>
      <c r="N33" s="11"/>
      <c r="O33" s="11"/>
      <c r="P33" s="11"/>
      <c r="Q33" s="11"/>
      <c r="R33" s="11"/>
      <c r="S33" s="11"/>
      <c r="T33" s="6">
        <f t="shared" si="4"/>
        <v>0</v>
      </c>
    </row>
    <row r="34" spans="5:20" ht="30" x14ac:dyDescent="0.25">
      <c r="E34" s="23" t="s">
        <v>25</v>
      </c>
      <c r="F34" s="6">
        <v>0</v>
      </c>
      <c r="G34" s="6">
        <v>0</v>
      </c>
      <c r="H34" s="21">
        <v>0</v>
      </c>
      <c r="I34" s="11">
        <v>0</v>
      </c>
      <c r="J34" s="11">
        <v>0</v>
      </c>
      <c r="K34" s="11"/>
      <c r="L34" s="11"/>
      <c r="M34" s="11"/>
      <c r="N34" s="11"/>
      <c r="O34" s="11"/>
      <c r="P34" s="11"/>
      <c r="Q34" s="11"/>
      <c r="R34" s="11"/>
      <c r="S34" s="11"/>
      <c r="T34" s="6">
        <f t="shared" si="4"/>
        <v>0</v>
      </c>
    </row>
    <row r="35" spans="5:20" x14ac:dyDescent="0.25">
      <c r="E35" s="5" t="s">
        <v>26</v>
      </c>
      <c r="F35" s="6">
        <v>2182260</v>
      </c>
      <c r="G35" s="6">
        <v>2162260</v>
      </c>
      <c r="H35" s="21">
        <v>0</v>
      </c>
      <c r="I35" s="11">
        <v>0</v>
      </c>
      <c r="J35" s="11">
        <v>0</v>
      </c>
      <c r="K35" s="11"/>
      <c r="L35" s="11"/>
      <c r="M35" s="11"/>
      <c r="N35" s="11"/>
      <c r="O35" s="11"/>
      <c r="P35" s="11"/>
      <c r="Q35" s="11"/>
      <c r="R35" s="11"/>
      <c r="S35" s="11"/>
      <c r="T35" s="6">
        <f t="shared" si="4"/>
        <v>0</v>
      </c>
    </row>
    <row r="36" spans="5:20" x14ac:dyDescent="0.25">
      <c r="E36" s="3" t="s">
        <v>27</v>
      </c>
      <c r="F36" s="4">
        <f>SUM(F37:F44)</f>
        <v>2930325</v>
      </c>
      <c r="G36" s="4">
        <f>SUM(G37:G44)</f>
        <v>2930325</v>
      </c>
      <c r="H36" s="22">
        <v>0</v>
      </c>
      <c r="I36" s="14">
        <f>SUM(I37:I44)</f>
        <v>2451930.23</v>
      </c>
      <c r="J36" s="14">
        <f t="shared" ref="J36:S36" si="5">SUM(J37:J44)</f>
        <v>0</v>
      </c>
      <c r="K36" s="14">
        <f t="shared" si="5"/>
        <v>0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14">
        <f t="shared" si="5"/>
        <v>0</v>
      </c>
      <c r="S36" s="14">
        <f t="shared" si="5"/>
        <v>0</v>
      </c>
      <c r="T36" s="4">
        <f>+I36</f>
        <v>2451930.23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6"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>
        <v>0</v>
      </c>
      <c r="K38" s="11"/>
      <c r="L38" s="11"/>
      <c r="M38" s="11"/>
      <c r="N38" s="11"/>
      <c r="O38" s="11"/>
      <c r="P38" s="11"/>
      <c r="Q38" s="11"/>
      <c r="R38" s="11"/>
      <c r="S38" s="11"/>
      <c r="T38" s="6"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>
        <v>0</v>
      </c>
      <c r="K39" s="11"/>
      <c r="L39" s="11"/>
      <c r="M39" s="11"/>
      <c r="N39" s="11"/>
      <c r="O39" s="11"/>
      <c r="P39" s="11"/>
      <c r="Q39" s="11"/>
      <c r="R39" s="11"/>
      <c r="S39" s="11"/>
      <c r="T39" s="6">
        <v>0</v>
      </c>
    </row>
    <row r="40" spans="5:20" ht="30" x14ac:dyDescent="0.25">
      <c r="E40" s="23" t="s">
        <v>31</v>
      </c>
      <c r="F40" s="6">
        <v>0</v>
      </c>
      <c r="G40" s="6">
        <v>0</v>
      </c>
      <c r="H40" s="11">
        <v>0</v>
      </c>
      <c r="I40" s="11">
        <v>0</v>
      </c>
      <c r="J40" s="11">
        <v>0</v>
      </c>
      <c r="K40" s="11"/>
      <c r="L40" s="11"/>
      <c r="M40" s="11"/>
      <c r="N40" s="11"/>
      <c r="O40" s="11"/>
      <c r="P40" s="11"/>
      <c r="Q40" s="11"/>
      <c r="R40" s="11"/>
      <c r="S40" s="11"/>
      <c r="T40" s="6"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>
        <v>0</v>
      </c>
      <c r="K41" s="11"/>
      <c r="L41" s="11"/>
      <c r="M41" s="11"/>
      <c r="N41" s="11"/>
      <c r="O41" s="11"/>
      <c r="P41" s="11"/>
      <c r="Q41" s="11"/>
      <c r="R41" s="11"/>
      <c r="S41" s="11"/>
      <c r="T41" s="6"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>
        <v>0</v>
      </c>
      <c r="K42" s="11"/>
      <c r="L42" s="11"/>
      <c r="M42" s="11"/>
      <c r="N42" s="11"/>
      <c r="O42" s="11"/>
      <c r="P42" s="11"/>
      <c r="Q42" s="11"/>
      <c r="R42" s="11"/>
      <c r="S42" s="11"/>
      <c r="T42" s="6">
        <v>0</v>
      </c>
    </row>
    <row r="43" spans="5:20" x14ac:dyDescent="0.25">
      <c r="E43" s="5" t="s">
        <v>34</v>
      </c>
      <c r="F43" s="6">
        <v>2930325</v>
      </c>
      <c r="G43" s="6">
        <v>2930325</v>
      </c>
      <c r="H43" s="11">
        <v>0</v>
      </c>
      <c r="I43" s="11">
        <v>2451930.23</v>
      </c>
      <c r="J43" s="11">
        <v>0</v>
      </c>
      <c r="K43" s="11"/>
      <c r="L43" s="11"/>
      <c r="M43" s="11"/>
      <c r="N43" s="11"/>
      <c r="O43" s="11"/>
      <c r="P43" s="11"/>
      <c r="Q43" s="11"/>
      <c r="R43" s="11"/>
      <c r="S43" s="11"/>
      <c r="T43" s="6">
        <f>+H43+I43+J43</f>
        <v>2451930.23</v>
      </c>
    </row>
    <row r="44" spans="5:20" x14ac:dyDescent="0.25">
      <c r="E44" s="5" t="s">
        <v>35</v>
      </c>
      <c r="F44" s="6">
        <v>0</v>
      </c>
      <c r="G44" s="6">
        <v>0</v>
      </c>
      <c r="H44" s="11">
        <v>0</v>
      </c>
      <c r="I44" s="11"/>
      <c r="J44" s="11">
        <v>0</v>
      </c>
      <c r="K44" s="11"/>
      <c r="L44" s="11"/>
      <c r="M44" s="11"/>
      <c r="N44" s="11"/>
      <c r="O44" s="11"/>
      <c r="P44" s="11"/>
      <c r="Q44" s="11"/>
      <c r="R44" s="11"/>
      <c r="S44" s="11"/>
      <c r="T44" s="6">
        <f t="shared" ref="T44" si="6">SUM(H44:S44)</f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7">SUM(I46:I51)</f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14">
        <f t="shared" si="7"/>
        <v>0</v>
      </c>
      <c r="S45" s="14">
        <f t="shared" si="7"/>
        <v>0</v>
      </c>
      <c r="T45" s="4">
        <f t="shared" ref="T45" si="8">SUM(F45:S45)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ref="T46:T51" si="9">SUM(H46:S46)</f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9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9"/>
        <v>0</v>
      </c>
    </row>
    <row r="49" spans="5:20" ht="30" x14ac:dyDescent="0.25">
      <c r="E49" s="23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9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9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9"/>
        <v>0</v>
      </c>
    </row>
    <row r="52" spans="5:20" x14ac:dyDescent="0.25">
      <c r="E52" s="3" t="s">
        <v>43</v>
      </c>
      <c r="F52" s="4">
        <f>SUM(F53:F61)</f>
        <v>692586</v>
      </c>
      <c r="G52" s="4">
        <f>SUM(G53:G61)</f>
        <v>692586</v>
      </c>
      <c r="H52" s="14">
        <f>SUM(H53:H61)</f>
        <v>0</v>
      </c>
      <c r="I52" s="14">
        <f t="shared" ref="I52:S52" si="10">SUM(I53:I61)</f>
        <v>0</v>
      </c>
      <c r="J52" s="14">
        <f t="shared" si="10"/>
        <v>80000</v>
      </c>
      <c r="K52" s="14">
        <f t="shared" si="10"/>
        <v>0</v>
      </c>
      <c r="L52" s="14">
        <f t="shared" si="10"/>
        <v>0</v>
      </c>
      <c r="M52" s="14">
        <f t="shared" si="10"/>
        <v>0</v>
      </c>
      <c r="N52" s="14">
        <f>SUM(N53:N61)</f>
        <v>0</v>
      </c>
      <c r="O52" s="14">
        <f t="shared" si="10"/>
        <v>0</v>
      </c>
      <c r="P52" s="14">
        <f t="shared" si="10"/>
        <v>0</v>
      </c>
      <c r="Q52" s="14">
        <f t="shared" si="10"/>
        <v>0</v>
      </c>
      <c r="R52" s="14">
        <f t="shared" si="10"/>
        <v>0</v>
      </c>
      <c r="S52" s="14">
        <f t="shared" si="10"/>
        <v>0</v>
      </c>
      <c r="T52" s="4">
        <f>SUM(T53:T61)</f>
        <v>80000</v>
      </c>
    </row>
    <row r="53" spans="5:20" x14ac:dyDescent="0.25">
      <c r="E53" s="5" t="s">
        <v>44</v>
      </c>
      <c r="F53" s="6">
        <v>422000</v>
      </c>
      <c r="G53" s="6">
        <v>422000</v>
      </c>
      <c r="H53" s="11">
        <v>0</v>
      </c>
      <c r="I53" s="11">
        <v>0</v>
      </c>
      <c r="J53" s="11">
        <v>80000</v>
      </c>
      <c r="K53" s="11"/>
      <c r="L53" s="11"/>
      <c r="M53" s="11"/>
      <c r="N53" s="11"/>
      <c r="O53" s="11"/>
      <c r="P53" s="11"/>
      <c r="Q53" s="11"/>
      <c r="R53" s="11"/>
      <c r="S53" s="11"/>
      <c r="T53" s="6">
        <f t="shared" ref="T53:T61" si="11">SUM(H53:S53)</f>
        <v>80000</v>
      </c>
    </row>
    <row r="54" spans="5:20" x14ac:dyDescent="0.25">
      <c r="E54" s="5" t="s">
        <v>45</v>
      </c>
      <c r="F54" s="6">
        <v>0</v>
      </c>
      <c r="G54" s="6">
        <v>0</v>
      </c>
      <c r="H54" s="11">
        <v>0</v>
      </c>
      <c r="I54" s="11">
        <v>0</v>
      </c>
      <c r="J54" s="11">
        <v>0</v>
      </c>
      <c r="K54" s="11"/>
      <c r="L54" s="11"/>
      <c r="M54" s="11"/>
      <c r="N54" s="11"/>
      <c r="O54" s="11"/>
      <c r="P54" s="11"/>
      <c r="Q54" s="11"/>
      <c r="R54" s="11"/>
      <c r="S54" s="11"/>
      <c r="T54" s="6">
        <f t="shared" si="11"/>
        <v>0</v>
      </c>
    </row>
    <row r="55" spans="5:20" x14ac:dyDescent="0.25">
      <c r="E55" s="5" t="s">
        <v>46</v>
      </c>
      <c r="F55" s="6">
        <v>270586</v>
      </c>
      <c r="G55" s="6">
        <v>270586</v>
      </c>
      <c r="H55" s="11">
        <v>0</v>
      </c>
      <c r="I55" s="11">
        <v>0</v>
      </c>
      <c r="J55" s="11">
        <v>0</v>
      </c>
      <c r="K55" s="11"/>
      <c r="L55" s="11"/>
      <c r="M55" s="11"/>
      <c r="N55" s="11"/>
      <c r="O55" s="11"/>
      <c r="P55" s="11"/>
      <c r="Q55" s="11"/>
      <c r="R55" s="11"/>
      <c r="S55" s="11"/>
      <c r="T55" s="6">
        <f t="shared" si="11"/>
        <v>0</v>
      </c>
    </row>
    <row r="56" spans="5:20" x14ac:dyDescent="0.25">
      <c r="E56" s="5" t="s">
        <v>47</v>
      </c>
      <c r="F56" s="6"/>
      <c r="G56" s="6">
        <v>0</v>
      </c>
      <c r="H56" s="11">
        <v>0</v>
      </c>
      <c r="I56" s="11">
        <v>0</v>
      </c>
      <c r="J56" s="11">
        <v>0</v>
      </c>
      <c r="K56" s="11"/>
      <c r="L56" s="11"/>
      <c r="M56" s="11"/>
      <c r="N56" s="11"/>
      <c r="O56" s="11"/>
      <c r="P56" s="11"/>
      <c r="Q56" s="11"/>
      <c r="R56" s="11"/>
      <c r="S56" s="11"/>
      <c r="T56" s="6">
        <f t="shared" si="11"/>
        <v>0</v>
      </c>
    </row>
    <row r="57" spans="5:20" x14ac:dyDescent="0.25">
      <c r="E57" s="5" t="s">
        <v>48</v>
      </c>
      <c r="F57" s="6"/>
      <c r="G57" s="6">
        <v>0</v>
      </c>
      <c r="H57" s="11">
        <v>0</v>
      </c>
      <c r="I57" s="11">
        <v>0</v>
      </c>
      <c r="J57" s="11">
        <v>0</v>
      </c>
      <c r="K57" s="11"/>
      <c r="L57" s="11"/>
      <c r="M57" s="11"/>
      <c r="N57" s="11"/>
      <c r="O57" s="11"/>
      <c r="P57" s="11"/>
      <c r="Q57" s="11"/>
      <c r="R57" s="11"/>
      <c r="S57" s="11"/>
      <c r="T57" s="6">
        <f t="shared" si="11"/>
        <v>0</v>
      </c>
    </row>
    <row r="58" spans="5:20" x14ac:dyDescent="0.25">
      <c r="E58" s="5" t="s">
        <v>49</v>
      </c>
      <c r="F58" s="6"/>
      <c r="G58" s="6">
        <v>0</v>
      </c>
      <c r="H58" s="11">
        <v>0</v>
      </c>
      <c r="I58" s="11">
        <v>0</v>
      </c>
      <c r="J58" s="11">
        <v>0</v>
      </c>
      <c r="K58" s="11"/>
      <c r="L58" s="11"/>
      <c r="M58" s="11"/>
      <c r="N58" s="11"/>
      <c r="O58" s="11"/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/>
      <c r="G59" s="6">
        <v>0</v>
      </c>
      <c r="H59" s="11">
        <v>0</v>
      </c>
      <c r="I59" s="11">
        <v>0</v>
      </c>
      <c r="J59" s="11">
        <v>0</v>
      </c>
      <c r="K59" s="11"/>
      <c r="L59" s="11"/>
      <c r="M59" s="11"/>
      <c r="N59" s="11"/>
      <c r="O59" s="11"/>
      <c r="P59" s="11"/>
      <c r="Q59" s="11"/>
      <c r="R59" s="11"/>
      <c r="S59" s="11"/>
      <c r="T59" s="6">
        <f t="shared" si="11"/>
        <v>0</v>
      </c>
    </row>
    <row r="60" spans="5:20" x14ac:dyDescent="0.25">
      <c r="E60" s="5" t="s">
        <v>51</v>
      </c>
      <c r="F60" s="6"/>
      <c r="G60" s="6">
        <v>0</v>
      </c>
      <c r="H60" s="11">
        <v>0</v>
      </c>
      <c r="I60" s="11">
        <v>0</v>
      </c>
      <c r="J60" s="11">
        <v>0</v>
      </c>
      <c r="K60" s="11"/>
      <c r="L60" s="11"/>
      <c r="M60" s="11"/>
      <c r="N60" s="11"/>
      <c r="O60" s="11"/>
      <c r="P60" s="11"/>
      <c r="Q60" s="11"/>
      <c r="R60" s="11"/>
      <c r="S60" s="11"/>
      <c r="T60" s="6">
        <f t="shared" si="11"/>
        <v>0</v>
      </c>
    </row>
    <row r="61" spans="5:20" x14ac:dyDescent="0.25">
      <c r="E61" s="5" t="s">
        <v>52</v>
      </c>
      <c r="F61" s="6"/>
      <c r="G61" s="6">
        <v>0</v>
      </c>
      <c r="H61" s="11">
        <v>0</v>
      </c>
      <c r="I61" s="11">
        <v>0</v>
      </c>
      <c r="J61" s="11">
        <v>0</v>
      </c>
      <c r="K61" s="11"/>
      <c r="L61" s="11"/>
      <c r="M61" s="11"/>
      <c r="N61" s="11"/>
      <c r="O61" s="11"/>
      <c r="P61" s="11"/>
      <c r="Q61" s="11"/>
      <c r="R61" s="11"/>
      <c r="S61" s="11"/>
      <c r="T61" s="6">
        <f t="shared" si="11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2">SUM(I63:I66)</f>
        <v>0</v>
      </c>
      <c r="J62" s="14">
        <f t="shared" si="12"/>
        <v>0</v>
      </c>
      <c r="K62" s="14">
        <f t="shared" si="12"/>
        <v>0</v>
      </c>
      <c r="L62" s="14">
        <f t="shared" si="12"/>
        <v>0</v>
      </c>
      <c r="M62" s="14">
        <f t="shared" si="12"/>
        <v>0</v>
      </c>
      <c r="N62" s="14">
        <f t="shared" si="12"/>
        <v>0</v>
      </c>
      <c r="O62" s="14">
        <f t="shared" si="12"/>
        <v>0</v>
      </c>
      <c r="P62" s="14">
        <f t="shared" si="12"/>
        <v>0</v>
      </c>
      <c r="Q62" s="14">
        <f t="shared" si="12"/>
        <v>0</v>
      </c>
      <c r="R62" s="14">
        <f t="shared" si="12"/>
        <v>0</v>
      </c>
      <c r="S62" s="14">
        <f t="shared" si="12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/>
      <c r="J63" s="11">
        <v>0</v>
      </c>
      <c r="K63" s="11"/>
      <c r="L63" s="11"/>
      <c r="M63" s="11"/>
      <c r="N63" s="11"/>
      <c r="O63" s="11"/>
      <c r="P63" s="11"/>
      <c r="Q63" s="11"/>
      <c r="R63" s="11"/>
      <c r="S63" s="11"/>
      <c r="T63" s="6">
        <f t="shared" ref="T63:T74" si="13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/>
      <c r="L64" s="11"/>
      <c r="M64" s="11"/>
      <c r="N64" s="11"/>
      <c r="O64" s="11"/>
      <c r="P64" s="11"/>
      <c r="Q64" s="11"/>
      <c r="R64" s="11"/>
      <c r="S64" s="11"/>
      <c r="T64" s="6">
        <f t="shared" si="13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/>
      <c r="L65" s="11"/>
      <c r="M65" s="11"/>
      <c r="N65" s="11"/>
      <c r="O65" s="11"/>
      <c r="P65" s="11"/>
      <c r="Q65" s="11"/>
      <c r="R65" s="11"/>
      <c r="S65" s="11"/>
      <c r="T65" s="6">
        <f t="shared" si="13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/>
      <c r="L66" s="11"/>
      <c r="M66" s="11"/>
      <c r="N66" s="11"/>
      <c r="O66" s="11"/>
      <c r="P66" s="11"/>
      <c r="Q66" s="11"/>
      <c r="R66" s="11"/>
      <c r="S66" s="11"/>
      <c r="T66" s="6">
        <f t="shared" si="13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4">SUM(I68:I69)</f>
        <v>0</v>
      </c>
      <c r="J67" s="14">
        <f t="shared" si="14"/>
        <v>0</v>
      </c>
      <c r="K67" s="14">
        <f t="shared" si="14"/>
        <v>0</v>
      </c>
      <c r="L67" s="14">
        <f t="shared" si="14"/>
        <v>0</v>
      </c>
      <c r="M67" s="14">
        <f t="shared" si="14"/>
        <v>0</v>
      </c>
      <c r="N67" s="14">
        <f t="shared" si="14"/>
        <v>0</v>
      </c>
      <c r="O67" s="14">
        <f t="shared" si="14"/>
        <v>0</v>
      </c>
      <c r="P67" s="14">
        <f t="shared" si="14"/>
        <v>0</v>
      </c>
      <c r="Q67" s="14">
        <f t="shared" si="14"/>
        <v>0</v>
      </c>
      <c r="R67" s="14">
        <f t="shared" si="14"/>
        <v>0</v>
      </c>
      <c r="S67" s="14">
        <f t="shared" si="14"/>
        <v>0</v>
      </c>
      <c r="T67" s="6">
        <f t="shared" si="13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3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3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5">SUM(I71:I73)</f>
        <v>0</v>
      </c>
      <c r="J70" s="14">
        <f t="shared" si="15"/>
        <v>0</v>
      </c>
      <c r="K70" s="14">
        <f t="shared" si="15"/>
        <v>0</v>
      </c>
      <c r="L70" s="14">
        <f t="shared" si="15"/>
        <v>0</v>
      </c>
      <c r="M70" s="14">
        <f t="shared" si="15"/>
        <v>0</v>
      </c>
      <c r="N70" s="14">
        <f t="shared" si="15"/>
        <v>0</v>
      </c>
      <c r="O70" s="14">
        <f t="shared" si="15"/>
        <v>0</v>
      </c>
      <c r="P70" s="14">
        <f t="shared" si="15"/>
        <v>0</v>
      </c>
      <c r="Q70" s="14">
        <f t="shared" si="15"/>
        <v>0</v>
      </c>
      <c r="R70" s="14">
        <f t="shared" si="15"/>
        <v>0</v>
      </c>
      <c r="S70" s="14">
        <f t="shared" si="15"/>
        <v>0</v>
      </c>
      <c r="T70" s="6">
        <f t="shared" si="13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3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3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3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3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6">SUM(I76:I77)</f>
        <v>0</v>
      </c>
      <c r="J75" s="14">
        <f t="shared" si="16"/>
        <v>0</v>
      </c>
      <c r="K75" s="14">
        <f t="shared" si="16"/>
        <v>0</v>
      </c>
      <c r="L75" s="14">
        <f t="shared" si="16"/>
        <v>0</v>
      </c>
      <c r="M75" s="14">
        <f t="shared" si="16"/>
        <v>0</v>
      </c>
      <c r="N75" s="14">
        <f t="shared" si="16"/>
        <v>0</v>
      </c>
      <c r="O75" s="14">
        <f t="shared" si="16"/>
        <v>0</v>
      </c>
      <c r="P75" s="14">
        <f t="shared" si="16"/>
        <v>0</v>
      </c>
      <c r="Q75" s="14">
        <f t="shared" si="16"/>
        <v>0</v>
      </c>
      <c r="R75" s="14">
        <f t="shared" si="16"/>
        <v>0</v>
      </c>
      <c r="S75" s="14">
        <f t="shared" si="16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7">SUM(I79:I80)</f>
        <v>0</v>
      </c>
      <c r="J78" s="14">
        <f t="shared" si="17"/>
        <v>0</v>
      </c>
      <c r="K78" s="14">
        <f t="shared" si="17"/>
        <v>0</v>
      </c>
      <c r="L78" s="14">
        <f t="shared" si="17"/>
        <v>0</v>
      </c>
      <c r="M78" s="14">
        <f t="shared" si="17"/>
        <v>0</v>
      </c>
      <c r="N78" s="14">
        <f t="shared" si="17"/>
        <v>0</v>
      </c>
      <c r="O78" s="14">
        <f t="shared" si="17"/>
        <v>0</v>
      </c>
      <c r="P78" s="14">
        <f t="shared" si="17"/>
        <v>0</v>
      </c>
      <c r="Q78" s="14">
        <f t="shared" si="17"/>
        <v>0</v>
      </c>
      <c r="R78" s="14">
        <f t="shared" si="17"/>
        <v>0</v>
      </c>
      <c r="S78" s="14">
        <f t="shared" si="17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8">+I82</f>
        <v>0</v>
      </c>
      <c r="J81" s="14">
        <f t="shared" si="18"/>
        <v>0</v>
      </c>
      <c r="K81" s="14">
        <f t="shared" si="18"/>
        <v>0</v>
      </c>
      <c r="L81" s="14">
        <f>+L82</f>
        <v>0</v>
      </c>
      <c r="M81" s="14">
        <f t="shared" si="18"/>
        <v>0</v>
      </c>
      <c r="N81" s="14">
        <f t="shared" si="18"/>
        <v>0</v>
      </c>
      <c r="O81" s="14">
        <f t="shared" si="18"/>
        <v>0</v>
      </c>
      <c r="P81" s="14">
        <f t="shared" si="18"/>
        <v>0</v>
      </c>
      <c r="Q81" s="14">
        <f t="shared" si="18"/>
        <v>0</v>
      </c>
      <c r="R81" s="14">
        <f t="shared" si="18"/>
        <v>0</v>
      </c>
      <c r="S81" s="14">
        <f t="shared" si="18"/>
        <v>0</v>
      </c>
      <c r="T81" s="16">
        <f>SUM(F81:S81)</f>
        <v>0</v>
      </c>
    </row>
    <row r="82" spans="5:20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0" ht="15.75" thickBot="1" x14ac:dyDescent="0.3">
      <c r="E83" s="7" t="s">
        <v>65</v>
      </c>
      <c r="F83" s="15">
        <f>+F10+F16+F26+F36+F45+F52+F62+F67+F70+F75+F78+F81</f>
        <v>96411794</v>
      </c>
      <c r="G83" s="15">
        <f>+G10+G16+G26+G36+G45+G52+G62+G67+G70+G75+G78+G81</f>
        <v>96411794</v>
      </c>
      <c r="H83" s="15">
        <f>+H10+H16+H26+H36+H45+H52+H62+H67+H70+H75+H78+H81</f>
        <v>3557964.22</v>
      </c>
      <c r="I83" s="15">
        <f>+I10+I16+I26+I36+I45+I52+I62+I67+I70+I75+I78+I81</f>
        <v>9913467.7599999998</v>
      </c>
      <c r="J83" s="15">
        <f t="shared" ref="J83:R83" si="19">+J10+J16+J26+J36+J45+J52+J62+J67+J70+J75+J78+J81</f>
        <v>5151572.2300000004</v>
      </c>
      <c r="K83" s="15">
        <f t="shared" si="19"/>
        <v>4546471.12</v>
      </c>
      <c r="L83" s="15">
        <f t="shared" si="19"/>
        <v>0</v>
      </c>
      <c r="M83" s="15">
        <f t="shared" si="19"/>
        <v>0</v>
      </c>
      <c r="N83" s="15">
        <f t="shared" si="19"/>
        <v>0</v>
      </c>
      <c r="O83" s="15">
        <f t="shared" si="19"/>
        <v>0</v>
      </c>
      <c r="P83" s="15">
        <f t="shared" si="19"/>
        <v>0</v>
      </c>
      <c r="Q83" s="15">
        <f t="shared" si="19"/>
        <v>0</v>
      </c>
      <c r="R83" s="15">
        <f t="shared" si="19"/>
        <v>0</v>
      </c>
      <c r="S83" s="15">
        <f>+S10+S16+S26+S36+S45+S52+S62+S67+S70+S75+S78+S81</f>
        <v>0</v>
      </c>
      <c r="T83" s="15">
        <f>+T10+T16+T26+T36+T52</f>
        <v>23169475.329999998</v>
      </c>
    </row>
    <row r="84" spans="5:20" ht="27.75" customHeight="1" thickBot="1" x14ac:dyDescent="0.3">
      <c r="E84" s="18" t="s">
        <v>98</v>
      </c>
      <c r="G84" s="16"/>
    </row>
    <row r="85" spans="5:20" ht="37.5" thickBot="1" x14ac:dyDescent="0.3">
      <c r="E85" s="19" t="s">
        <v>99</v>
      </c>
      <c r="F85" s="16"/>
      <c r="G85" s="39" t="s">
        <v>101</v>
      </c>
      <c r="H85" s="40"/>
      <c r="I85" s="40"/>
    </row>
    <row r="86" spans="5:20" ht="73.5" thickBot="1" x14ac:dyDescent="0.3">
      <c r="E86" s="20" t="s">
        <v>100</v>
      </c>
      <c r="G86" s="41" t="s">
        <v>102</v>
      </c>
      <c r="H86" s="41"/>
      <c r="I86" s="41"/>
    </row>
    <row r="87" spans="5:20" ht="18.75" x14ac:dyDescent="0.3">
      <c r="E87" s="24" t="s">
        <v>96</v>
      </c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</row>
    <row r="88" spans="5:20" ht="18.75" x14ac:dyDescent="0.3">
      <c r="E88" s="24" t="s">
        <v>97</v>
      </c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</row>
  </sheetData>
  <mergeCells count="13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  <mergeCell ref="G85:I85"/>
    <mergeCell ref="G86:I86"/>
  </mergeCells>
  <printOptions horizontalCentered="1"/>
  <pageMargins left="0" right="0" top="0.25" bottom="0.25" header="0" footer="0"/>
  <pageSetup paperSize="5" scale="65" orientation="portrait" r:id="rId1"/>
  <rowBreaks count="1" manualBreakCount="1">
    <brk id="44" min="4" max="19" man="1"/>
  </rowBreaks>
  <ignoredErrors>
    <ignoredError sqref="T44:T60 T61 T63:T73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ABRIL</vt:lpstr>
      <vt:lpstr>'Presup. Aprobado-Ejec ABRIL'!Print_Area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2025-05-16T20:15:28Z</cp:lastPrinted>
  <dcterms:created xsi:type="dcterms:W3CDTF">2021-07-29T18:58:50Z</dcterms:created>
  <dcterms:modified xsi:type="dcterms:W3CDTF">2025-05-16T20:17:04Z</dcterms:modified>
</cp:coreProperties>
</file>