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"/>
    </mc:Choice>
  </mc:AlternateContent>
  <xr:revisionPtr revIDLastSave="0" documentId="8_{2A243101-80AF-40D2-90E3-8D21F4C0ADAE}" xr6:coauthVersionLast="47" xr6:coauthVersionMax="47" xr10:uidLastSave="{00000000-0000-0000-0000-000000000000}"/>
  <bookViews>
    <workbookView xWindow="-120" yWindow="-120" windowWidth="29040" windowHeight="15720" xr2:uid="{F42748F1-CDBB-458C-89CA-AB6952E4BEEA}"/>
  </bookViews>
  <sheets>
    <sheet name="Presup. Aprobado-Ejec oct" sheetId="1" r:id="rId1"/>
  </sheets>
  <definedNames>
    <definedName name="_xlnm.Print_Area" localSheetId="0">'Presup. Aprobado-Ejec oct'!$E$1:$T$88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1" i="1"/>
  <c r="T12" i="1"/>
  <c r="T10" i="1" s="1"/>
  <c r="T13" i="1"/>
  <c r="T14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8" i="1"/>
  <c r="T19" i="1"/>
  <c r="T20" i="1"/>
  <c r="T21" i="1"/>
  <c r="T22" i="1"/>
  <c r="T16" i="1" s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8" i="1"/>
  <c r="T29" i="1"/>
  <c r="T26" i="1" s="1"/>
  <c r="T30" i="1"/>
  <c r="T31" i="1"/>
  <c r="T32" i="1"/>
  <c r="T33" i="1"/>
  <c r="T34" i="1"/>
  <c r="T35" i="1"/>
  <c r="F36" i="1"/>
  <c r="G36" i="1"/>
  <c r="G83" i="1" s="1"/>
  <c r="I36" i="1"/>
  <c r="T36" i="1" s="1"/>
  <c r="J36" i="1"/>
  <c r="K36" i="1"/>
  <c r="M36" i="1"/>
  <c r="N36" i="1"/>
  <c r="O36" i="1"/>
  <c r="P36" i="1"/>
  <c r="Q36" i="1"/>
  <c r="R36" i="1"/>
  <c r="S36" i="1"/>
  <c r="T37" i="1"/>
  <c r="T38" i="1"/>
  <c r="T39" i="1"/>
  <c r="T40" i="1"/>
  <c r="T41" i="1"/>
  <c r="T42" i="1"/>
  <c r="T43" i="1"/>
  <c r="T44" i="1"/>
  <c r="F45" i="1"/>
  <c r="G45" i="1"/>
  <c r="H45" i="1"/>
  <c r="I45" i="1"/>
  <c r="J45" i="1"/>
  <c r="T45" i="1" s="1"/>
  <c r="K45" i="1"/>
  <c r="L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F52" i="1"/>
  <c r="G52" i="1"/>
  <c r="H52" i="1"/>
  <c r="I52" i="1"/>
  <c r="J52" i="1"/>
  <c r="K52" i="1"/>
  <c r="L52" i="1"/>
  <c r="M52" i="1"/>
  <c r="M83" i="1" s="1"/>
  <c r="N52" i="1"/>
  <c r="O52" i="1"/>
  <c r="P52" i="1"/>
  <c r="Q52" i="1"/>
  <c r="R52" i="1"/>
  <c r="S52" i="1"/>
  <c r="S83" i="1" s="1"/>
  <c r="T53" i="1"/>
  <c r="T54" i="1"/>
  <c r="T55" i="1"/>
  <c r="T52" i="1" s="1"/>
  <c r="T56" i="1"/>
  <c r="T57" i="1"/>
  <c r="T58" i="1"/>
  <c r="T59" i="1"/>
  <c r="T60" i="1"/>
  <c r="T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3" i="1"/>
  <c r="T64" i="1"/>
  <c r="T65" i="1"/>
  <c r="T62" i="1" s="1"/>
  <c r="T66" i="1"/>
  <c r="F67" i="1"/>
  <c r="F83" i="1" s="1"/>
  <c r="G67" i="1"/>
  <c r="H67" i="1"/>
  <c r="I67" i="1"/>
  <c r="J67" i="1"/>
  <c r="T67" i="1" s="1"/>
  <c r="K67" i="1"/>
  <c r="L67" i="1"/>
  <c r="L83" i="1" s="1"/>
  <c r="M67" i="1"/>
  <c r="N67" i="1"/>
  <c r="O67" i="1"/>
  <c r="P67" i="1"/>
  <c r="Q67" i="1"/>
  <c r="R67" i="1"/>
  <c r="R83" i="1" s="1"/>
  <c r="S67" i="1"/>
  <c r="T68" i="1"/>
  <c r="T69" i="1"/>
  <c r="F70" i="1"/>
  <c r="G70" i="1"/>
  <c r="H70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T75" i="1" s="1"/>
  <c r="G75" i="1"/>
  <c r="H75" i="1"/>
  <c r="H83" i="1" s="1"/>
  <c r="I75" i="1"/>
  <c r="J75" i="1"/>
  <c r="K75" i="1"/>
  <c r="L75" i="1"/>
  <c r="M75" i="1"/>
  <c r="N75" i="1"/>
  <c r="N83" i="1" s="1"/>
  <c r="O75" i="1"/>
  <c r="P75" i="1"/>
  <c r="Q75" i="1"/>
  <c r="R75" i="1"/>
  <c r="S75" i="1"/>
  <c r="F78" i="1"/>
  <c r="G78" i="1"/>
  <c r="T78" i="1" s="1"/>
  <c r="H78" i="1"/>
  <c r="I78" i="1"/>
  <c r="J78" i="1"/>
  <c r="K78" i="1"/>
  <c r="L78" i="1"/>
  <c r="M78" i="1"/>
  <c r="N78" i="1"/>
  <c r="O78" i="1"/>
  <c r="P78" i="1"/>
  <c r="Q78" i="1"/>
  <c r="R78" i="1"/>
  <c r="S78" i="1"/>
  <c r="F81" i="1"/>
  <c r="T81" i="1" s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I83" i="1"/>
  <c r="K83" i="1"/>
  <c r="O83" i="1"/>
  <c r="P83" i="1"/>
  <c r="Q83" i="1"/>
  <c r="T83" i="1" l="1"/>
  <c r="J83" i="1"/>
</calcChain>
</file>

<file path=xl/sharedStrings.xml><?xml version="1.0" encoding="utf-8"?>
<sst xmlns="http://schemas.openxmlformats.org/spreadsheetml/2006/main" count="101" uniqueCount="101">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</sst>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2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2"/>
    </xf>
    <xf numFmtId="43" fontId="3" fillId="0" borderId="0" xfId="1" applyFont="1" applyAlignment="1"/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 readingOrder="1"/>
    </xf>
    <xf numFmtId="0" fontId="7" fillId="0" borderId="1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441511</xdr:colOff>
      <xdr:row>1</xdr:row>
      <xdr:rowOff>64281</xdr:rowOff>
    </xdr:from>
    <xdr:to>
      <xdr:col>13</xdr:col>
      <xdr:colOff>1187824</xdr:colOff>
      <xdr:row>3</xdr:row>
      <xdr:rowOff>171570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678BF9F6-BA81-4DBE-A73B-09E3DF037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7511" y="254781"/>
          <a:ext cx="317688" cy="488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2640108</xdr:colOff>
      <xdr:row>0</xdr:row>
      <xdr:rowOff>354108</xdr:rowOff>
    </xdr:from>
    <xdr:to>
      <xdr:col>4</xdr:col>
      <xdr:colOff>3328147</xdr:colOff>
      <xdr:row>3</xdr:row>
      <xdr:rowOff>129988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4AD87D03-82C4-487B-BD75-8DEC7DC8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1683" y="192183"/>
          <a:ext cx="2239" cy="509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A162A-BE26-45FF-A5D8-BA000EE275CC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G36" sqref="G36"/>
    </sheetView>
  </sheetViews>
  <sheetFormatPr defaultColWidth="11.42578125" defaultRowHeight="15" x14ac:dyDescent="0.25"/>
  <cols>
    <col min="1" max="2" width="0" hidden="1" customWidth="1"/>
    <col min="5" max="5" width="52.28515625" customWidth="1"/>
    <col min="6" max="10" width="15.7109375" customWidth="1"/>
    <col min="11" max="11" width="14.5703125" customWidth="1"/>
    <col min="12" max="12" width="16" customWidth="1"/>
    <col min="13" max="14" width="18.7109375" customWidth="1"/>
    <col min="15" max="15" width="16.140625" customWidth="1"/>
    <col min="16" max="16" width="15" customWidth="1"/>
    <col min="17" max="17" width="14.42578125" customWidth="1"/>
    <col min="18" max="18" width="14.140625" hidden="1" customWidth="1"/>
    <col min="19" max="19" width="13.140625" hidden="1" customWidth="1"/>
    <col min="20" max="20" width="16.7109375" customWidth="1"/>
  </cols>
  <sheetData>
    <row r="1" spans="5:21" ht="28.5" customHeight="1" x14ac:dyDescent="0.25">
      <c r="E1" s="38" t="s">
        <v>100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5:21" ht="21" customHeight="1" x14ac:dyDescent="0.25">
      <c r="E2" s="36" t="s">
        <v>99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5:21" ht="15.75" x14ac:dyDescent="0.25">
      <c r="E3" s="34">
        <v>2025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5:21" ht="15.75" customHeight="1" x14ac:dyDescent="0.25">
      <c r="E4" s="32" t="s">
        <v>98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5:21" ht="15.75" customHeight="1" x14ac:dyDescent="0.25">
      <c r="E5" s="31" t="s">
        <v>97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7" spans="5:21" ht="25.5" customHeight="1" x14ac:dyDescent="0.25">
      <c r="E7" s="26" t="s">
        <v>96</v>
      </c>
      <c r="F7" s="30" t="s">
        <v>95</v>
      </c>
      <c r="G7" s="30" t="s">
        <v>94</v>
      </c>
      <c r="H7" s="29" t="s">
        <v>93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7"/>
    </row>
    <row r="8" spans="5:21" x14ac:dyDescent="0.25">
      <c r="E8" s="26"/>
      <c r="F8" s="25"/>
      <c r="G8" s="25"/>
      <c r="H8" s="23" t="s">
        <v>92</v>
      </c>
      <c r="I8" s="23" t="s">
        <v>91</v>
      </c>
      <c r="J8" s="23" t="s">
        <v>90</v>
      </c>
      <c r="K8" s="23" t="s">
        <v>89</v>
      </c>
      <c r="L8" s="24" t="s">
        <v>88</v>
      </c>
      <c r="M8" s="23" t="s">
        <v>87</v>
      </c>
      <c r="N8" s="24" t="s">
        <v>86</v>
      </c>
      <c r="O8" s="23" t="s">
        <v>85</v>
      </c>
      <c r="P8" s="23" t="s">
        <v>84</v>
      </c>
      <c r="Q8" s="23" t="s">
        <v>83</v>
      </c>
      <c r="R8" s="23" t="s">
        <v>82</v>
      </c>
      <c r="S8" s="24" t="s">
        <v>81</v>
      </c>
      <c r="T8" s="23" t="s">
        <v>80</v>
      </c>
    </row>
    <row r="9" spans="5:21" x14ac:dyDescent="0.25">
      <c r="E9" s="14" t="s">
        <v>79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5:21" x14ac:dyDescent="0.25">
      <c r="E10" s="11" t="s">
        <v>78</v>
      </c>
      <c r="F10" s="16">
        <f>SUM(F11:F15)</f>
        <v>45057684</v>
      </c>
      <c r="G10" s="16">
        <f>SUM(G11:G15)</f>
        <v>45057684</v>
      </c>
      <c r="H10" s="10">
        <f>SUM(H11:H15)</f>
        <v>3087444.12</v>
      </c>
      <c r="I10" s="10">
        <f>SUM(I11:I15)</f>
        <v>3087444.12</v>
      </c>
      <c r="J10" s="10">
        <f>SUM(J11:J15)</f>
        <v>3087444.12</v>
      </c>
      <c r="K10" s="10">
        <f>SUM(K11:K15)</f>
        <v>3090787.71</v>
      </c>
      <c r="L10" s="10">
        <f>SUM(L11:L15)</f>
        <v>5257843.26</v>
      </c>
      <c r="M10" s="10">
        <f>SUM(M11:M15)</f>
        <v>3035208.19</v>
      </c>
      <c r="N10" s="10">
        <f>SUM(N11:N15)</f>
        <v>2894624.71</v>
      </c>
      <c r="O10" s="10">
        <f>SUM(O11:O15)</f>
        <v>2979715.38</v>
      </c>
      <c r="P10" s="10">
        <f>SUM(P11:P15)</f>
        <v>3420688.21</v>
      </c>
      <c r="Q10" s="10">
        <f>SUM(Q11:Q15)</f>
        <v>3088566.61</v>
      </c>
      <c r="R10" s="10">
        <f>SUM(R11:R15)</f>
        <v>0</v>
      </c>
      <c r="S10" s="10">
        <f>SUM(S11:S15)</f>
        <v>0</v>
      </c>
      <c r="T10" s="16">
        <f>SUM(T11:T15)</f>
        <v>29941199.82</v>
      </c>
    </row>
    <row r="11" spans="5:21" x14ac:dyDescent="0.25">
      <c r="E11" s="9" t="s">
        <v>77</v>
      </c>
      <c r="F11" s="15">
        <v>30658852</v>
      </c>
      <c r="G11" s="15">
        <v>31211390.829999998</v>
      </c>
      <c r="H11" s="8">
        <v>2357000</v>
      </c>
      <c r="I11" s="8">
        <v>2357000</v>
      </c>
      <c r="J11" s="8">
        <v>2357000</v>
      </c>
      <c r="K11" s="8">
        <v>2357000</v>
      </c>
      <c r="L11" s="8">
        <v>2357000</v>
      </c>
      <c r="M11" s="8">
        <v>2308833.33</v>
      </c>
      <c r="N11" s="8">
        <v>2187000</v>
      </c>
      <c r="O11" s="8">
        <v>2260666.67</v>
      </c>
      <c r="P11" s="8">
        <v>2557891.1</v>
      </c>
      <c r="Q11" s="8">
        <v>2355000</v>
      </c>
      <c r="R11" s="8"/>
      <c r="S11" s="8"/>
      <c r="T11" s="15">
        <f>+H11+I11+J11+K11+L11+M11+N11+O11+P11</f>
        <v>21099391.100000001</v>
      </c>
    </row>
    <row r="12" spans="5:21" x14ac:dyDescent="0.25">
      <c r="E12" s="9" t="s">
        <v>76</v>
      </c>
      <c r="F12" s="15">
        <v>10096834</v>
      </c>
      <c r="G12" s="15">
        <v>9544295.1699999999</v>
      </c>
      <c r="H12" s="8">
        <v>380500</v>
      </c>
      <c r="I12" s="22">
        <v>380500</v>
      </c>
      <c r="J12" s="8">
        <v>380500</v>
      </c>
      <c r="K12" s="8">
        <v>380500</v>
      </c>
      <c r="L12" s="8">
        <v>2547555.5499999998</v>
      </c>
      <c r="M12" s="8">
        <v>380500</v>
      </c>
      <c r="N12" s="8">
        <v>380500</v>
      </c>
      <c r="O12" s="8">
        <v>380500</v>
      </c>
      <c r="P12" s="8">
        <v>510500</v>
      </c>
      <c r="Q12" s="8">
        <v>380500</v>
      </c>
      <c r="R12" s="8"/>
      <c r="S12" s="8"/>
      <c r="T12" s="15">
        <f>+H12+I12+J12+K12+L12+M12+N12+O12+P12</f>
        <v>5721555.5499999998</v>
      </c>
    </row>
    <row r="13" spans="5:21" x14ac:dyDescent="0.25">
      <c r="E13" s="9" t="s">
        <v>75</v>
      </c>
      <c r="F13" s="15">
        <v>0</v>
      </c>
      <c r="G13" s="15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/>
      <c r="S13" s="8"/>
      <c r="T13" s="15">
        <f>+H13+I13+J13+K13+L13+M13+N13+O13</f>
        <v>0</v>
      </c>
      <c r="U13" s="21"/>
    </row>
    <row r="14" spans="5:21" x14ac:dyDescent="0.25">
      <c r="E14" s="9" t="s">
        <v>74</v>
      </c>
      <c r="F14" s="15">
        <v>0</v>
      </c>
      <c r="G14" s="15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/>
      <c r="S14" s="8"/>
      <c r="T14" s="15">
        <f>+H14+I14+J14+K14+L14+M14+N14+O14</f>
        <v>0</v>
      </c>
    </row>
    <row r="15" spans="5:21" x14ac:dyDescent="0.25">
      <c r="E15" s="9" t="s">
        <v>73</v>
      </c>
      <c r="F15" s="15">
        <v>4301998</v>
      </c>
      <c r="G15" s="15">
        <v>4301998</v>
      </c>
      <c r="H15" s="8">
        <v>349944.12</v>
      </c>
      <c r="I15" s="8">
        <v>349944.12</v>
      </c>
      <c r="J15" s="8">
        <v>349944.12</v>
      </c>
      <c r="K15" s="8">
        <v>353287.71</v>
      </c>
      <c r="L15" s="8">
        <v>353287.71</v>
      </c>
      <c r="M15" s="8">
        <v>345874.86</v>
      </c>
      <c r="N15" s="8">
        <v>327124.71000000002</v>
      </c>
      <c r="O15" s="8">
        <v>338548.71</v>
      </c>
      <c r="P15" s="8">
        <v>352297.11</v>
      </c>
      <c r="Q15" s="8">
        <v>353066.61</v>
      </c>
      <c r="R15" s="8"/>
      <c r="S15" s="8"/>
      <c r="T15" s="15">
        <f>+H15+I15+J15+K15+L15+M15+N15+O15+P15</f>
        <v>3120253.1699999995</v>
      </c>
    </row>
    <row r="16" spans="5:21" x14ac:dyDescent="0.25">
      <c r="E16" s="11" t="s">
        <v>72</v>
      </c>
      <c r="F16" s="16">
        <f>SUM(F17:F25)</f>
        <v>41389939</v>
      </c>
      <c r="G16" s="16">
        <f>SUM(G17:G25)</f>
        <v>42752239</v>
      </c>
      <c r="H16" s="10">
        <f>SUM(H17:H25)</f>
        <v>470520.1</v>
      </c>
      <c r="I16" s="10">
        <f>SUM(I17:I25)</f>
        <v>4374093.41</v>
      </c>
      <c r="J16" s="10">
        <f>SUM(J17:J25)</f>
        <v>1936980.1199999999</v>
      </c>
      <c r="K16" s="10">
        <f>SUM(K17:K25)</f>
        <v>1455683.41</v>
      </c>
      <c r="L16" s="10">
        <f>SUM(L17:L25)</f>
        <v>3654644.1799999997</v>
      </c>
      <c r="M16" s="10">
        <f>SUM(M17:M25)</f>
        <v>2134127.38</v>
      </c>
      <c r="N16" s="10">
        <f>SUM(N17:N25)</f>
        <v>4988785.1899999995</v>
      </c>
      <c r="O16" s="10">
        <f>SUM(O17:O25)</f>
        <v>5876759.3399999999</v>
      </c>
      <c r="P16" s="10">
        <f>SUM(P17:P25)</f>
        <v>3740662.85</v>
      </c>
      <c r="Q16" s="10">
        <f>SUM(Q17:Q25)</f>
        <v>1610281.67</v>
      </c>
      <c r="R16" s="10">
        <f>SUM(R17:R25)</f>
        <v>0</v>
      </c>
      <c r="S16" s="10">
        <f>SUM(S17:S25)</f>
        <v>0</v>
      </c>
      <c r="T16" s="16">
        <f>SUM(T17:T25)</f>
        <v>28632255.98</v>
      </c>
    </row>
    <row r="17" spans="5:21" x14ac:dyDescent="0.25">
      <c r="E17" s="9" t="s">
        <v>71</v>
      </c>
      <c r="F17" s="15">
        <v>2258000</v>
      </c>
      <c r="G17" s="15">
        <v>2258000</v>
      </c>
      <c r="H17" s="8">
        <v>178955.27</v>
      </c>
      <c r="I17" s="8">
        <v>165557.84</v>
      </c>
      <c r="J17" s="8">
        <v>190143.58</v>
      </c>
      <c r="K17" s="8">
        <v>229532.24</v>
      </c>
      <c r="L17" s="8">
        <v>166675.24</v>
      </c>
      <c r="M17" s="8">
        <v>170472.17</v>
      </c>
      <c r="N17" s="8">
        <v>176417.75</v>
      </c>
      <c r="O17" s="8">
        <v>181254.96</v>
      </c>
      <c r="P17" s="8">
        <v>264809.88</v>
      </c>
      <c r="Q17" s="8">
        <v>90760.61</v>
      </c>
      <c r="R17" s="8"/>
      <c r="S17" s="8"/>
      <c r="T17" s="15">
        <f>+H17+I17+J17+K17+L17+M17+N17+O17+P17</f>
        <v>1723818.9299999997</v>
      </c>
    </row>
    <row r="18" spans="5:21" x14ac:dyDescent="0.25">
      <c r="E18" s="9" t="s">
        <v>70</v>
      </c>
      <c r="F18" s="15">
        <v>635000</v>
      </c>
      <c r="G18" s="15">
        <v>703000</v>
      </c>
      <c r="H18" s="8">
        <v>0</v>
      </c>
      <c r="I18" s="8">
        <v>50000</v>
      </c>
      <c r="J18" s="8">
        <v>25000</v>
      </c>
      <c r="K18" s="8">
        <v>35350</v>
      </c>
      <c r="L18" s="8">
        <v>275000</v>
      </c>
      <c r="M18" s="8">
        <v>25000</v>
      </c>
      <c r="N18" s="8">
        <v>25000</v>
      </c>
      <c r="O18" s="8">
        <v>0</v>
      </c>
      <c r="P18" s="8">
        <v>0</v>
      </c>
      <c r="Q18" s="8">
        <v>4193.08</v>
      </c>
      <c r="R18" s="8"/>
      <c r="S18" s="8"/>
      <c r="T18" s="15">
        <f>+H18+I18+J18+K18+L18+M18+N18+O18+P18</f>
        <v>435350</v>
      </c>
    </row>
    <row r="19" spans="5:21" x14ac:dyDescent="0.25">
      <c r="E19" s="9" t="s">
        <v>69</v>
      </c>
      <c r="F19" s="15">
        <v>2304000</v>
      </c>
      <c r="G19" s="15">
        <v>2880992.8</v>
      </c>
      <c r="H19" s="8">
        <v>0</v>
      </c>
      <c r="I19" s="8">
        <v>125535</v>
      </c>
      <c r="J19" s="8">
        <v>167250</v>
      </c>
      <c r="K19" s="8">
        <v>0</v>
      </c>
      <c r="L19" s="8">
        <v>0</v>
      </c>
      <c r="M19" s="8">
        <v>108010</v>
      </c>
      <c r="N19" s="8">
        <v>952594.8</v>
      </c>
      <c r="O19" s="8">
        <v>27877.5</v>
      </c>
      <c r="P19" s="8">
        <v>127977.5</v>
      </c>
      <c r="Q19" s="8">
        <v>0</v>
      </c>
      <c r="R19" s="8"/>
      <c r="S19" s="8"/>
      <c r="T19" s="15">
        <f>+H19+I19+J19+K19+L19+M19+N19+O19+P19</f>
        <v>1509244.8</v>
      </c>
    </row>
    <row r="20" spans="5:21" x14ac:dyDescent="0.25">
      <c r="E20" s="9" t="s">
        <v>68</v>
      </c>
      <c r="F20" s="15">
        <v>500000</v>
      </c>
      <c r="G20" s="15">
        <v>1184068</v>
      </c>
      <c r="H20" s="8">
        <v>0</v>
      </c>
      <c r="I20" s="8">
        <v>49336.34</v>
      </c>
      <c r="J20" s="8">
        <v>0</v>
      </c>
      <c r="K20" s="8">
        <v>0</v>
      </c>
      <c r="L20" s="8">
        <v>0</v>
      </c>
      <c r="M20" s="8">
        <v>43815.56</v>
      </c>
      <c r="N20" s="8">
        <v>644068.56000000006</v>
      </c>
      <c r="O20" s="8">
        <v>0</v>
      </c>
      <c r="P20" s="8">
        <v>0</v>
      </c>
      <c r="Q20" s="8">
        <v>56660.67</v>
      </c>
      <c r="R20" s="8"/>
      <c r="S20" s="8"/>
      <c r="T20" s="15">
        <f>+H20+I20+J20+K20+L20+M20+N20+O20+P20</f>
        <v>737220.46000000008</v>
      </c>
    </row>
    <row r="21" spans="5:21" x14ac:dyDescent="0.25">
      <c r="E21" s="9" t="s">
        <v>67</v>
      </c>
      <c r="F21" s="15">
        <v>10715534</v>
      </c>
      <c r="G21" s="15">
        <v>10715534</v>
      </c>
      <c r="H21" s="8">
        <v>0</v>
      </c>
      <c r="I21" s="8">
        <v>2786799.48</v>
      </c>
      <c r="J21" s="8">
        <v>775149.47</v>
      </c>
      <c r="K21" s="8">
        <v>696699.87</v>
      </c>
      <c r="L21" s="8">
        <v>696699.87</v>
      </c>
      <c r="M21" s="8">
        <v>696699.87</v>
      </c>
      <c r="N21" s="8">
        <v>696699.87</v>
      </c>
      <c r="O21" s="8">
        <v>696699.87</v>
      </c>
      <c r="P21" s="8">
        <v>963062.37</v>
      </c>
      <c r="Q21" s="8">
        <v>696699.87</v>
      </c>
      <c r="R21" s="8"/>
      <c r="S21" s="8"/>
      <c r="T21" s="15">
        <f>+H21+I21+J21+K21+L21+M21+N21+O21+P21</f>
        <v>8008510.6700000009</v>
      </c>
    </row>
    <row r="22" spans="5:21" x14ac:dyDescent="0.25">
      <c r="E22" s="9" t="s">
        <v>66</v>
      </c>
      <c r="F22" s="15">
        <v>5708000</v>
      </c>
      <c r="G22" s="15">
        <v>5640000</v>
      </c>
      <c r="H22" s="8">
        <v>291564.83</v>
      </c>
      <c r="I22" s="8">
        <v>459038.76</v>
      </c>
      <c r="J22" s="8">
        <v>300195.06</v>
      </c>
      <c r="K22" s="8">
        <v>315526</v>
      </c>
      <c r="L22" s="8">
        <v>347618.18</v>
      </c>
      <c r="M22" s="8">
        <v>346549.43</v>
      </c>
      <c r="N22" s="8">
        <v>305192.15000000002</v>
      </c>
      <c r="O22" s="8">
        <v>305192.15000000002</v>
      </c>
      <c r="P22" s="8">
        <v>681769.75</v>
      </c>
      <c r="Q22" s="8">
        <v>330331.05</v>
      </c>
      <c r="R22" s="8"/>
      <c r="S22" s="8"/>
      <c r="T22" s="15">
        <f>+H22+I22+J22+K22+L22+M22+N22+O22+P22</f>
        <v>3352646.31</v>
      </c>
    </row>
    <row r="23" spans="5:21" ht="31.5" customHeight="1" x14ac:dyDescent="0.25">
      <c r="E23" s="18" t="s">
        <v>65</v>
      </c>
      <c r="F23" s="15">
        <v>2834421</v>
      </c>
      <c r="G23" s="15">
        <v>2834421</v>
      </c>
      <c r="H23" s="8">
        <v>0</v>
      </c>
      <c r="I23" s="8">
        <v>41418.199999999997</v>
      </c>
      <c r="J23" s="8">
        <v>0</v>
      </c>
      <c r="K23" s="8">
        <v>178575.3</v>
      </c>
      <c r="L23" s="8">
        <v>136832.79999999999</v>
      </c>
      <c r="M23" s="8">
        <v>562804.35</v>
      </c>
      <c r="N23" s="8">
        <v>55757.45</v>
      </c>
      <c r="O23" s="8">
        <v>0</v>
      </c>
      <c r="P23" s="8">
        <v>770796.87</v>
      </c>
      <c r="Q23" s="8">
        <v>106382</v>
      </c>
      <c r="R23" s="8"/>
      <c r="S23" s="8"/>
      <c r="T23" s="15">
        <f>+H23+I23+J23+K23+L23+M23+N23+O23+P23</f>
        <v>1746184.9699999997</v>
      </c>
    </row>
    <row r="24" spans="5:21" x14ac:dyDescent="0.25">
      <c r="E24" s="9" t="s">
        <v>64</v>
      </c>
      <c r="F24" s="15">
        <v>16074984</v>
      </c>
      <c r="G24" s="15">
        <v>16291223.199999999</v>
      </c>
      <c r="H24" s="8">
        <v>0</v>
      </c>
      <c r="I24" s="8">
        <v>696407.79</v>
      </c>
      <c r="J24" s="8">
        <v>479242.01</v>
      </c>
      <c r="K24" s="8">
        <v>0</v>
      </c>
      <c r="L24" s="8">
        <v>2015062.09</v>
      </c>
      <c r="M24" s="8">
        <v>173460</v>
      </c>
      <c r="N24" s="8">
        <v>2107979.61</v>
      </c>
      <c r="O24" s="8">
        <v>4665734.8600000003</v>
      </c>
      <c r="P24" s="8">
        <v>913484.48</v>
      </c>
      <c r="Q24" s="8">
        <v>325254.39</v>
      </c>
      <c r="R24" s="8"/>
      <c r="S24" s="8"/>
      <c r="T24" s="15">
        <f>+H24+I24+J24+K24+L24+M24+N24+O24+P24</f>
        <v>11051370.84</v>
      </c>
    </row>
    <row r="25" spans="5:21" x14ac:dyDescent="0.25">
      <c r="E25" s="9" t="s">
        <v>63</v>
      </c>
      <c r="F25" s="15">
        <v>360000</v>
      </c>
      <c r="G25" s="15">
        <v>245000</v>
      </c>
      <c r="H25" s="8">
        <v>0</v>
      </c>
      <c r="I25" s="8">
        <v>0</v>
      </c>
      <c r="J25" s="8">
        <v>0</v>
      </c>
      <c r="K25" s="8">
        <v>0</v>
      </c>
      <c r="L25" s="8">
        <v>16756</v>
      </c>
      <c r="M25" s="8">
        <v>7316</v>
      </c>
      <c r="N25" s="8">
        <v>25075</v>
      </c>
      <c r="O25" s="8">
        <v>0</v>
      </c>
      <c r="P25" s="8">
        <v>18762</v>
      </c>
      <c r="Q25" s="8">
        <v>0</v>
      </c>
      <c r="R25" s="8"/>
      <c r="S25" s="8"/>
      <c r="T25" s="15">
        <f>+H25+I25+J25+K25+L25+M25+N25+O25+P25</f>
        <v>67909</v>
      </c>
    </row>
    <row r="26" spans="5:21" x14ac:dyDescent="0.25">
      <c r="E26" s="11" t="s">
        <v>62</v>
      </c>
      <c r="F26" s="16">
        <f>SUM(F27:F35)</f>
        <v>6341260</v>
      </c>
      <c r="G26" s="16">
        <f>SUM(G27:G35)</f>
        <v>4978960</v>
      </c>
      <c r="H26" s="10">
        <f>SUM(H27:H35)</f>
        <v>0</v>
      </c>
      <c r="I26" s="10">
        <f>SUM(I27:I35)</f>
        <v>0</v>
      </c>
      <c r="J26" s="10">
        <f>SUM(J27:J35)</f>
        <v>47147.99</v>
      </c>
      <c r="K26" s="10">
        <f>SUM(K27:K35)</f>
        <v>0</v>
      </c>
      <c r="L26" s="10">
        <f>SUM(L27:L35)</f>
        <v>1127767.2</v>
      </c>
      <c r="M26" s="10">
        <f>SUM(M27:M35)</f>
        <v>326743.99</v>
      </c>
      <c r="N26" s="10">
        <f>SUM(N27:N35)</f>
        <v>257000</v>
      </c>
      <c r="O26" s="10">
        <f>SUM(O27:O35)</f>
        <v>149624</v>
      </c>
      <c r="P26" s="10">
        <f>SUM(P27:P35)</f>
        <v>0</v>
      </c>
      <c r="Q26" s="10">
        <f>SUM(Q27:Q35)</f>
        <v>398098.83</v>
      </c>
      <c r="R26" s="10">
        <f>SUM(R27:R35)</f>
        <v>0</v>
      </c>
      <c r="S26" s="10">
        <f>SUM(S27:S35)</f>
        <v>0</v>
      </c>
      <c r="T26" s="10">
        <f>SUM(T27:T35)</f>
        <v>1908283.18</v>
      </c>
      <c r="U26" s="3"/>
    </row>
    <row r="27" spans="5:21" x14ac:dyDescent="0.25">
      <c r="E27" s="9" t="s">
        <v>61</v>
      </c>
      <c r="F27" s="15">
        <v>150000</v>
      </c>
      <c r="G27" s="15">
        <v>150000</v>
      </c>
      <c r="H27" s="15">
        <v>0</v>
      </c>
      <c r="I27" s="8">
        <v>0</v>
      </c>
      <c r="J27" s="8">
        <v>0</v>
      </c>
      <c r="K27" s="8">
        <v>0</v>
      </c>
      <c r="L27" s="8">
        <v>66373.2</v>
      </c>
      <c r="M27" s="8">
        <v>520</v>
      </c>
      <c r="N27" s="8"/>
      <c r="O27" s="8">
        <v>0</v>
      </c>
      <c r="P27" s="8">
        <v>0</v>
      </c>
      <c r="Q27" s="8">
        <v>52909.32</v>
      </c>
      <c r="R27" s="8"/>
      <c r="S27" s="8"/>
      <c r="T27" s="15">
        <f>+H27+I27+J27+K27+L27+M27+N27+O27+P27</f>
        <v>66893.2</v>
      </c>
    </row>
    <row r="28" spans="5:21" x14ac:dyDescent="0.25">
      <c r="E28" s="9" t="s">
        <v>60</v>
      </c>
      <c r="F28" s="15">
        <v>175000</v>
      </c>
      <c r="G28" s="15">
        <v>0</v>
      </c>
      <c r="H28" s="20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/>
      <c r="O28" s="8">
        <v>0</v>
      </c>
      <c r="P28" s="8">
        <v>0</v>
      </c>
      <c r="Q28" s="8">
        <v>0</v>
      </c>
      <c r="R28" s="8"/>
      <c r="S28" s="8"/>
      <c r="T28" s="15">
        <f>+H28+I28+J28+K28+L28+M28+N28+O28+P28</f>
        <v>0</v>
      </c>
    </row>
    <row r="29" spans="5:21" x14ac:dyDescent="0.25">
      <c r="E29" s="9" t="s">
        <v>59</v>
      </c>
      <c r="F29" s="15">
        <v>550000</v>
      </c>
      <c r="G29" s="15">
        <v>450000</v>
      </c>
      <c r="H29" s="20">
        <v>0</v>
      </c>
      <c r="I29" s="8">
        <v>0</v>
      </c>
      <c r="J29" s="8">
        <v>0</v>
      </c>
      <c r="K29" s="8">
        <v>0</v>
      </c>
      <c r="L29" s="8">
        <v>2832</v>
      </c>
      <c r="M29" s="8">
        <v>3245</v>
      </c>
      <c r="N29" s="8"/>
      <c r="O29" s="8">
        <v>0</v>
      </c>
      <c r="P29" s="8">
        <v>0</v>
      </c>
      <c r="Q29" s="8">
        <v>0</v>
      </c>
      <c r="R29" s="8"/>
      <c r="S29" s="8"/>
      <c r="T29" s="15">
        <f>+H29+I29+J29+K29+L29+M29+N29+O29+P29</f>
        <v>6077</v>
      </c>
    </row>
    <row r="30" spans="5:21" x14ac:dyDescent="0.25">
      <c r="E30" s="9" t="s">
        <v>58</v>
      </c>
      <c r="F30" s="15">
        <v>0</v>
      </c>
      <c r="G30" s="15">
        <v>20000</v>
      </c>
      <c r="H30" s="20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/>
      <c r="O30" s="8">
        <v>0</v>
      </c>
      <c r="P30" s="8">
        <v>0</v>
      </c>
      <c r="Q30" s="8">
        <v>0</v>
      </c>
      <c r="R30" s="8"/>
      <c r="S30" s="8"/>
      <c r="T30" s="15">
        <f>+H30+I30+J30+K30+L30+M30+N30+O30+P30</f>
        <v>0</v>
      </c>
    </row>
    <row r="31" spans="5:21" x14ac:dyDescent="0.25">
      <c r="E31" s="9" t="s">
        <v>57</v>
      </c>
      <c r="F31" s="15">
        <v>200000</v>
      </c>
      <c r="G31" s="15">
        <v>200000</v>
      </c>
      <c r="H31" s="20">
        <v>0</v>
      </c>
      <c r="I31" s="8">
        <v>0</v>
      </c>
      <c r="J31" s="8">
        <v>47147.99</v>
      </c>
      <c r="K31" s="8">
        <v>0</v>
      </c>
      <c r="L31" s="8">
        <v>0</v>
      </c>
      <c r="M31" s="8">
        <v>0</v>
      </c>
      <c r="N31" s="8"/>
      <c r="O31" s="8">
        <v>149624</v>
      </c>
      <c r="P31" s="8">
        <v>0</v>
      </c>
      <c r="Q31" s="8">
        <v>1500</v>
      </c>
      <c r="R31" s="8"/>
      <c r="S31" s="8"/>
      <c r="T31" s="15">
        <f>+H31+I31+J31+K31+L31+M31+N31+O31+P31</f>
        <v>196771.99</v>
      </c>
    </row>
    <row r="32" spans="5:21" x14ac:dyDescent="0.25">
      <c r="E32" s="9" t="s">
        <v>56</v>
      </c>
      <c r="F32" s="15">
        <v>0</v>
      </c>
      <c r="G32" s="15">
        <v>0</v>
      </c>
      <c r="H32" s="20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/>
      <c r="O32" s="8"/>
      <c r="P32" s="8">
        <v>0</v>
      </c>
      <c r="Q32" s="8">
        <v>0</v>
      </c>
      <c r="R32" s="8"/>
      <c r="S32" s="8"/>
      <c r="T32" s="15">
        <f>+H32+I32+J32+K32+L32+M32+N32+O32+P32</f>
        <v>0</v>
      </c>
    </row>
    <row r="33" spans="5:20" x14ac:dyDescent="0.25">
      <c r="E33" s="9" t="s">
        <v>55</v>
      </c>
      <c r="F33" s="15">
        <v>3084000</v>
      </c>
      <c r="G33" s="15">
        <v>3084000</v>
      </c>
      <c r="H33" s="20">
        <v>0</v>
      </c>
      <c r="I33" s="8">
        <v>0</v>
      </c>
      <c r="J33" s="8">
        <v>0</v>
      </c>
      <c r="K33" s="8">
        <v>0</v>
      </c>
      <c r="L33" s="8">
        <v>1028000</v>
      </c>
      <c r="M33" s="8">
        <v>257000</v>
      </c>
      <c r="N33" s="8">
        <v>257000</v>
      </c>
      <c r="O33" s="8"/>
      <c r="P33" s="8">
        <v>0</v>
      </c>
      <c r="Q33" s="8">
        <v>257000</v>
      </c>
      <c r="R33" s="8"/>
      <c r="S33" s="8"/>
      <c r="T33" s="15">
        <f>+H33+I33+J33+K33+L33+M33+N33+O33+P33</f>
        <v>1542000</v>
      </c>
    </row>
    <row r="34" spans="5:20" ht="30" x14ac:dyDescent="0.25">
      <c r="E34" s="17" t="s">
        <v>54</v>
      </c>
      <c r="F34" s="15">
        <v>0</v>
      </c>
      <c r="G34" s="15">
        <v>0</v>
      </c>
      <c r="H34" s="20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/>
      <c r="O34" s="8"/>
      <c r="P34" s="8">
        <v>0</v>
      </c>
      <c r="Q34" s="8">
        <v>0</v>
      </c>
      <c r="R34" s="8"/>
      <c r="S34" s="8"/>
      <c r="T34" s="15">
        <f>+H34+I34+J34+K34+L34+M34+N34+O34+P34</f>
        <v>0</v>
      </c>
    </row>
    <row r="35" spans="5:20" x14ac:dyDescent="0.25">
      <c r="E35" s="9" t="s">
        <v>53</v>
      </c>
      <c r="F35" s="15">
        <v>2182260</v>
      </c>
      <c r="G35" s="15">
        <v>1074960</v>
      </c>
      <c r="H35" s="20">
        <v>0</v>
      </c>
      <c r="I35" s="8">
        <v>0</v>
      </c>
      <c r="J35" s="8">
        <v>0</v>
      </c>
      <c r="K35" s="8">
        <v>0</v>
      </c>
      <c r="L35" s="8">
        <v>30562</v>
      </c>
      <c r="M35" s="8">
        <v>65978.990000000005</v>
      </c>
      <c r="N35" s="8"/>
      <c r="O35" s="8"/>
      <c r="P35" s="8">
        <v>0</v>
      </c>
      <c r="Q35" s="8">
        <v>86689.51</v>
      </c>
      <c r="R35" s="8"/>
      <c r="S35" s="8"/>
      <c r="T35" s="15">
        <f>+H35+I35+J35+K35+L35+M35+N35+O35+P35</f>
        <v>96540.99</v>
      </c>
    </row>
    <row r="36" spans="5:20" x14ac:dyDescent="0.25">
      <c r="E36" s="11" t="s">
        <v>52</v>
      </c>
      <c r="F36" s="16">
        <f>SUM(F37:F44)</f>
        <v>2930325</v>
      </c>
      <c r="G36" s="16">
        <f>SUM(G37:G44)</f>
        <v>2930325</v>
      </c>
      <c r="H36" s="19">
        <v>0</v>
      </c>
      <c r="I36" s="10">
        <f>SUM(I37:I44)</f>
        <v>2451930.23</v>
      </c>
      <c r="J36" s="10">
        <f>SUM(J37:J44)</f>
        <v>0</v>
      </c>
      <c r="K36" s="10">
        <f>SUM(K37:K44)</f>
        <v>0</v>
      </c>
      <c r="L36" s="10">
        <v>0</v>
      </c>
      <c r="M36" s="10">
        <f>SUM(M37:M44)</f>
        <v>0</v>
      </c>
      <c r="N36" s="10">
        <f>SUM(N37:N44)</f>
        <v>0</v>
      </c>
      <c r="O36" s="10">
        <f>SUM(O37:O44)</f>
        <v>0</v>
      </c>
      <c r="P36" s="10">
        <f>SUM(P37:P44)</f>
        <v>0</v>
      </c>
      <c r="Q36" s="10">
        <f>SUM(Q37:Q44)</f>
        <v>0</v>
      </c>
      <c r="R36" s="10">
        <f>SUM(R37:R44)</f>
        <v>0</v>
      </c>
      <c r="S36" s="10">
        <f>SUM(S37:S44)</f>
        <v>0</v>
      </c>
      <c r="T36" s="16">
        <f>+H36+I36+J36+K36+L36+M36+N36</f>
        <v>2451930.23</v>
      </c>
    </row>
    <row r="37" spans="5:20" x14ac:dyDescent="0.25">
      <c r="E37" s="9" t="s">
        <v>51</v>
      </c>
      <c r="F37" s="15">
        <v>0</v>
      </c>
      <c r="G37" s="15">
        <v>0</v>
      </c>
      <c r="H37" s="8">
        <v>0</v>
      </c>
      <c r="I37" s="8">
        <v>0</v>
      </c>
      <c r="J37" s="8"/>
      <c r="K37" s="8">
        <v>0</v>
      </c>
      <c r="L37" s="8">
        <v>0</v>
      </c>
      <c r="M37" s="8"/>
      <c r="N37" s="8"/>
      <c r="O37" s="8"/>
      <c r="P37" s="8">
        <v>0</v>
      </c>
      <c r="Q37" s="8">
        <v>0</v>
      </c>
      <c r="R37" s="8"/>
      <c r="S37" s="8"/>
      <c r="T37" s="15">
        <f>+H37+I37+J37+K37+L37+M37+N37+O37</f>
        <v>0</v>
      </c>
    </row>
    <row r="38" spans="5:20" x14ac:dyDescent="0.25">
      <c r="E38" s="9" t="s">
        <v>50</v>
      </c>
      <c r="F38" s="15">
        <v>0</v>
      </c>
      <c r="G38" s="15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/>
      <c r="N38" s="8"/>
      <c r="O38" s="8"/>
      <c r="P38" s="8">
        <v>0</v>
      </c>
      <c r="Q38" s="8">
        <v>0</v>
      </c>
      <c r="R38" s="8"/>
      <c r="S38" s="8"/>
      <c r="T38" s="15">
        <f>+H38+I38+J38+K38+L38+M38+N38+O38</f>
        <v>0</v>
      </c>
    </row>
    <row r="39" spans="5:20" x14ac:dyDescent="0.25">
      <c r="E39" s="9" t="s">
        <v>49</v>
      </c>
      <c r="F39" s="15">
        <v>0</v>
      </c>
      <c r="G39" s="15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/>
      <c r="N39" s="8"/>
      <c r="O39" s="8"/>
      <c r="P39" s="8">
        <v>0</v>
      </c>
      <c r="Q39" s="8">
        <v>0</v>
      </c>
      <c r="R39" s="8"/>
      <c r="S39" s="8"/>
      <c r="T39" s="15">
        <f>+H39+I39+J39+K39+L39+M39+N39+O39</f>
        <v>0</v>
      </c>
    </row>
    <row r="40" spans="5:20" ht="30" x14ac:dyDescent="0.25">
      <c r="E40" s="17" t="s">
        <v>48</v>
      </c>
      <c r="F40" s="15">
        <v>0</v>
      </c>
      <c r="G40" s="15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/>
      <c r="N40" s="8"/>
      <c r="O40" s="8"/>
      <c r="P40" s="8">
        <v>0</v>
      </c>
      <c r="Q40" s="8">
        <v>0</v>
      </c>
      <c r="R40" s="8"/>
      <c r="S40" s="8"/>
      <c r="T40" s="15">
        <f>+H40+I40+J40+K40+L40+M40+N40+O40</f>
        <v>0</v>
      </c>
    </row>
    <row r="41" spans="5:20" ht="30" x14ac:dyDescent="0.25">
      <c r="E41" s="18" t="s">
        <v>47</v>
      </c>
      <c r="F41" s="15">
        <v>0</v>
      </c>
      <c r="G41" s="15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/>
      <c r="N41" s="8"/>
      <c r="O41" s="8"/>
      <c r="P41" s="8">
        <v>0</v>
      </c>
      <c r="Q41" s="8">
        <v>0</v>
      </c>
      <c r="R41" s="8"/>
      <c r="S41" s="8"/>
      <c r="T41" s="15">
        <f>+H41+I41+J41+K41+L41+M41+N41+O41</f>
        <v>0</v>
      </c>
    </row>
    <row r="42" spans="5:20" x14ac:dyDescent="0.25">
      <c r="E42" s="9" t="s">
        <v>46</v>
      </c>
      <c r="F42" s="15">
        <v>0</v>
      </c>
      <c r="G42" s="15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/>
      <c r="N42" s="8"/>
      <c r="O42" s="8"/>
      <c r="P42" s="8">
        <v>0</v>
      </c>
      <c r="Q42" s="8">
        <v>0</v>
      </c>
      <c r="R42" s="8"/>
      <c r="S42" s="8"/>
      <c r="T42" s="15">
        <f>+H42+I42+J42+K42+L42+M42+N42+O42</f>
        <v>0</v>
      </c>
    </row>
    <row r="43" spans="5:20" x14ac:dyDescent="0.25">
      <c r="E43" s="9" t="s">
        <v>45</v>
      </c>
      <c r="F43" s="15">
        <v>2930325</v>
      </c>
      <c r="G43" s="15">
        <v>2930325</v>
      </c>
      <c r="H43" s="8">
        <v>0</v>
      </c>
      <c r="I43" s="8">
        <v>2451930.23</v>
      </c>
      <c r="J43" s="8">
        <v>0</v>
      </c>
      <c r="K43" s="8">
        <v>0</v>
      </c>
      <c r="L43" s="8">
        <v>0</v>
      </c>
      <c r="M43" s="8"/>
      <c r="N43" s="8"/>
      <c r="O43" s="8"/>
      <c r="P43" s="8">
        <v>0</v>
      </c>
      <c r="Q43" s="8">
        <v>0</v>
      </c>
      <c r="R43" s="8"/>
      <c r="S43" s="8"/>
      <c r="T43" s="15">
        <f>+H43+I43+J43+K43+L43+M43+N43+O43</f>
        <v>2451930.23</v>
      </c>
    </row>
    <row r="44" spans="5:20" x14ac:dyDescent="0.25">
      <c r="E44" s="9" t="s">
        <v>44</v>
      </c>
      <c r="F44" s="15">
        <v>0</v>
      </c>
      <c r="G44" s="15">
        <v>0</v>
      </c>
      <c r="H44" s="8">
        <v>0</v>
      </c>
      <c r="I44" s="8"/>
      <c r="J44" s="8">
        <v>0</v>
      </c>
      <c r="K44" s="8">
        <v>0</v>
      </c>
      <c r="L44" s="8"/>
      <c r="M44" s="8"/>
      <c r="N44" s="8"/>
      <c r="O44" s="8"/>
      <c r="P44" s="8">
        <v>0</v>
      </c>
      <c r="Q44" s="8">
        <v>0</v>
      </c>
      <c r="R44" s="8"/>
      <c r="S44" s="8"/>
      <c r="T44" s="15">
        <f>+H44+I44+J44+K44+L44+M44+N44+O44</f>
        <v>0</v>
      </c>
    </row>
    <row r="45" spans="5:20" x14ac:dyDescent="0.25">
      <c r="E45" s="11" t="s">
        <v>43</v>
      </c>
      <c r="F45" s="16">
        <f>SUM(F46:F51)</f>
        <v>0</v>
      </c>
      <c r="G45" s="16">
        <f>SUM(G46:G51)</f>
        <v>0</v>
      </c>
      <c r="H45" s="10">
        <f>SUM(H46:H51)</f>
        <v>0</v>
      </c>
      <c r="I45" s="10">
        <f>SUM(I46:I51)</f>
        <v>0</v>
      </c>
      <c r="J45" s="10">
        <f>SUM(J46:J51)</f>
        <v>0</v>
      </c>
      <c r="K45" s="10">
        <f>SUM(K46:K51)</f>
        <v>0</v>
      </c>
      <c r="L45" s="10">
        <f>SUM(L46:L51)</f>
        <v>0</v>
      </c>
      <c r="M45" s="10">
        <f>SUM(M46:M51)</f>
        <v>0</v>
      </c>
      <c r="N45" s="10">
        <f>SUM(N46:N51)</f>
        <v>0</v>
      </c>
      <c r="O45" s="10">
        <f>SUM(O46:O51)</f>
        <v>0</v>
      </c>
      <c r="P45" s="10">
        <f>SUM(P46:P51)</f>
        <v>0</v>
      </c>
      <c r="Q45" s="10">
        <f>SUM(Q46:Q51)</f>
        <v>0</v>
      </c>
      <c r="R45" s="10">
        <f>SUM(R46:R51)</f>
        <v>0</v>
      </c>
      <c r="S45" s="10">
        <f>SUM(S46:S51)</f>
        <v>0</v>
      </c>
      <c r="T45" s="16">
        <f>SUM(F45:S45)</f>
        <v>0</v>
      </c>
    </row>
    <row r="46" spans="5:20" x14ac:dyDescent="0.25">
      <c r="E46" s="9" t="s">
        <v>42</v>
      </c>
      <c r="F46" s="15">
        <v>0</v>
      </c>
      <c r="G46" s="15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/>
      <c r="T46" s="15">
        <f>+H46+I46+J46+K46+L46+M46+N46+O46</f>
        <v>0</v>
      </c>
    </row>
    <row r="47" spans="5:20" x14ac:dyDescent="0.25">
      <c r="E47" s="9" t="s">
        <v>41</v>
      </c>
      <c r="F47" s="15">
        <v>0</v>
      </c>
      <c r="G47" s="15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/>
      <c r="T47" s="15">
        <f>+H47+I47+J47+K47+L47+M47+N47+O47</f>
        <v>0</v>
      </c>
    </row>
    <row r="48" spans="5:20" x14ac:dyDescent="0.25">
      <c r="E48" s="9" t="s">
        <v>40</v>
      </c>
      <c r="F48" s="15">
        <v>0</v>
      </c>
      <c r="G48" s="15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/>
      <c r="T48" s="15">
        <f>+H48+I48+J48+K48+L48+M48+N48+O48</f>
        <v>0</v>
      </c>
    </row>
    <row r="49" spans="5:20" ht="30" x14ac:dyDescent="0.25">
      <c r="E49" s="17" t="s">
        <v>39</v>
      </c>
      <c r="F49" s="15">
        <v>0</v>
      </c>
      <c r="G49" s="15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/>
      <c r="T49" s="15">
        <f>+H49+I49+J49+K49+L49+M49+N49+O49</f>
        <v>0</v>
      </c>
    </row>
    <row r="50" spans="5:20" x14ac:dyDescent="0.25">
      <c r="E50" s="9" t="s">
        <v>38</v>
      </c>
      <c r="F50" s="15">
        <v>0</v>
      </c>
      <c r="G50" s="15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/>
      <c r="T50" s="15">
        <f>+H50+I50+J50+K50+L50+M50+N50+O50</f>
        <v>0</v>
      </c>
    </row>
    <row r="51" spans="5:20" x14ac:dyDescent="0.25">
      <c r="E51" s="9" t="s">
        <v>37</v>
      </c>
      <c r="F51" s="15">
        <v>0</v>
      </c>
      <c r="G51" s="15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/>
      <c r="T51" s="15">
        <f>+H51+I51+J51+K51+L51+M51+N51+O51</f>
        <v>0</v>
      </c>
    </row>
    <row r="52" spans="5:20" x14ac:dyDescent="0.25">
      <c r="E52" s="11" t="s">
        <v>36</v>
      </c>
      <c r="F52" s="16">
        <f>SUM(F53:F61)</f>
        <v>692586</v>
      </c>
      <c r="G52" s="16">
        <f>SUM(G53:G61)</f>
        <v>692586</v>
      </c>
      <c r="H52" s="10">
        <f>SUM(H53:H61)</f>
        <v>0</v>
      </c>
      <c r="I52" s="10">
        <f>SUM(I53:I61)</f>
        <v>0</v>
      </c>
      <c r="J52" s="10">
        <f>SUM(J53:J61)</f>
        <v>80000</v>
      </c>
      <c r="K52" s="10">
        <f>SUM(K53:K61)</f>
        <v>0</v>
      </c>
      <c r="L52" s="10">
        <f>SUM(L53:L61)</f>
        <v>0</v>
      </c>
      <c r="M52" s="10">
        <f>SUM(M53:M61)</f>
        <v>0</v>
      </c>
      <c r="N52" s="10">
        <f>SUM(N53:N61)</f>
        <v>0</v>
      </c>
      <c r="O52" s="10">
        <f>SUM(O53:O61)</f>
        <v>0</v>
      </c>
      <c r="P52" s="10">
        <f>SUM(P53:P61)</f>
        <v>0</v>
      </c>
      <c r="Q52" s="10">
        <f>SUM(Q53:Q61)</f>
        <v>105701.99</v>
      </c>
      <c r="R52" s="10">
        <f>SUM(R53:R61)</f>
        <v>0</v>
      </c>
      <c r="S52" s="10">
        <f>SUM(S53:S61)</f>
        <v>0</v>
      </c>
      <c r="T52" s="16">
        <f>SUM(T53:T61)</f>
        <v>80000</v>
      </c>
    </row>
    <row r="53" spans="5:20" x14ac:dyDescent="0.25">
      <c r="E53" s="9" t="s">
        <v>35</v>
      </c>
      <c r="F53" s="15">
        <v>422000</v>
      </c>
      <c r="G53" s="15">
        <v>302000</v>
      </c>
      <c r="H53" s="8">
        <v>0</v>
      </c>
      <c r="I53" s="8">
        <v>0</v>
      </c>
      <c r="J53" s="8">
        <v>80000</v>
      </c>
      <c r="K53" s="8">
        <v>0</v>
      </c>
      <c r="L53" s="8">
        <v>0</v>
      </c>
      <c r="M53" s="8">
        <v>0</v>
      </c>
      <c r="N53" s="8">
        <v>0</v>
      </c>
      <c r="O53" s="8"/>
      <c r="P53" s="8"/>
      <c r="Q53" s="8">
        <v>105701.99</v>
      </c>
      <c r="R53" s="8"/>
      <c r="S53" s="8"/>
      <c r="T53" s="15">
        <f>+H53+I53+J53+K53+L53+M53</f>
        <v>80000</v>
      </c>
    </row>
    <row r="54" spans="5:20" x14ac:dyDescent="0.25">
      <c r="E54" s="9" t="s">
        <v>34</v>
      </c>
      <c r="F54" s="15">
        <v>0</v>
      </c>
      <c r="G54" s="15">
        <v>120000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/>
      <c r="P54" s="8"/>
      <c r="Q54" s="8"/>
      <c r="R54" s="8"/>
      <c r="S54" s="8"/>
      <c r="T54" s="15">
        <f>SUM(H54:S54)</f>
        <v>0</v>
      </c>
    </row>
    <row r="55" spans="5:20" x14ac:dyDescent="0.25">
      <c r="E55" s="9" t="s">
        <v>33</v>
      </c>
      <c r="F55" s="15">
        <v>270586</v>
      </c>
      <c r="G55" s="15">
        <v>270586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/>
      <c r="P55" s="8"/>
      <c r="Q55" s="8"/>
      <c r="R55" s="8"/>
      <c r="S55" s="8"/>
      <c r="T55" s="15">
        <f>SUM(H55:S55)</f>
        <v>0</v>
      </c>
    </row>
    <row r="56" spans="5:20" x14ac:dyDescent="0.25">
      <c r="E56" s="9" t="s">
        <v>32</v>
      </c>
      <c r="F56" s="15"/>
      <c r="G56" s="15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/>
      <c r="P56" s="8"/>
      <c r="Q56" s="8"/>
      <c r="R56" s="8"/>
      <c r="S56" s="8"/>
      <c r="T56" s="15">
        <f>SUM(H56:S56)</f>
        <v>0</v>
      </c>
    </row>
    <row r="57" spans="5:20" x14ac:dyDescent="0.25">
      <c r="E57" s="9" t="s">
        <v>31</v>
      </c>
      <c r="F57" s="15"/>
      <c r="G57" s="15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/>
      <c r="P57" s="8"/>
      <c r="Q57" s="8"/>
      <c r="R57" s="8"/>
      <c r="S57" s="8"/>
      <c r="T57" s="15">
        <f>SUM(H57:S57)</f>
        <v>0</v>
      </c>
    </row>
    <row r="58" spans="5:20" x14ac:dyDescent="0.25">
      <c r="E58" s="9" t="s">
        <v>30</v>
      </c>
      <c r="F58" s="15"/>
      <c r="G58" s="15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/>
      <c r="P58" s="8"/>
      <c r="Q58" s="8"/>
      <c r="R58" s="8"/>
      <c r="S58" s="8"/>
      <c r="T58" s="15">
        <f>SUM(H58:S58)</f>
        <v>0</v>
      </c>
    </row>
    <row r="59" spans="5:20" x14ac:dyDescent="0.25">
      <c r="E59" s="9" t="s">
        <v>29</v>
      </c>
      <c r="F59" s="15"/>
      <c r="G59" s="15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/>
      <c r="P59" s="8"/>
      <c r="Q59" s="8"/>
      <c r="R59" s="8"/>
      <c r="S59" s="8"/>
      <c r="T59" s="15">
        <f>SUM(H59:S59)</f>
        <v>0</v>
      </c>
    </row>
    <row r="60" spans="5:20" x14ac:dyDescent="0.25">
      <c r="E60" s="9" t="s">
        <v>28</v>
      </c>
      <c r="F60" s="15"/>
      <c r="G60" s="15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/>
      <c r="P60" s="8"/>
      <c r="Q60" s="8"/>
      <c r="R60" s="8"/>
      <c r="S60" s="8"/>
      <c r="T60" s="15">
        <f>SUM(H60:S60)</f>
        <v>0</v>
      </c>
    </row>
    <row r="61" spans="5:20" x14ac:dyDescent="0.25">
      <c r="E61" s="9" t="s">
        <v>27</v>
      </c>
      <c r="F61" s="15"/>
      <c r="G61" s="15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/>
      <c r="P61" s="8"/>
      <c r="Q61" s="8"/>
      <c r="R61" s="8"/>
      <c r="S61" s="8"/>
      <c r="T61" s="15">
        <f>SUM(H61:S61)</f>
        <v>0</v>
      </c>
    </row>
    <row r="62" spans="5:20" x14ac:dyDescent="0.25">
      <c r="E62" s="11" t="s">
        <v>26</v>
      </c>
      <c r="F62" s="16">
        <f>SUM(F63:F66)</f>
        <v>0</v>
      </c>
      <c r="G62" s="16">
        <f>SUM(G63:G66)</f>
        <v>0</v>
      </c>
      <c r="H62" s="10">
        <f>SUM(H63:H66)</f>
        <v>0</v>
      </c>
      <c r="I62" s="10">
        <f>SUM(I63:I66)</f>
        <v>0</v>
      </c>
      <c r="J62" s="10">
        <f>SUM(J63:J66)</f>
        <v>0</v>
      </c>
      <c r="K62" s="10">
        <f>SUM(K63:K66)</f>
        <v>0</v>
      </c>
      <c r="L62" s="10">
        <f>SUM(L63:L66)</f>
        <v>0</v>
      </c>
      <c r="M62" s="10">
        <f>SUM(M63:M66)</f>
        <v>0</v>
      </c>
      <c r="N62" s="10">
        <f>SUM(N63:N66)</f>
        <v>0</v>
      </c>
      <c r="O62" s="10">
        <f>SUM(O63:O66)</f>
        <v>0</v>
      </c>
      <c r="P62" s="10">
        <f>SUM(P63:P66)</f>
        <v>0</v>
      </c>
      <c r="Q62" s="10">
        <f>SUM(Q63:Q66)</f>
        <v>0</v>
      </c>
      <c r="R62" s="10">
        <f>SUM(R63:R66)</f>
        <v>0</v>
      </c>
      <c r="S62" s="10">
        <f>SUM(S63:S66)</f>
        <v>0</v>
      </c>
      <c r="T62" s="16">
        <f>SUM(T63:T66)</f>
        <v>0</v>
      </c>
    </row>
    <row r="63" spans="5:20" x14ac:dyDescent="0.25">
      <c r="E63" s="9" t="s">
        <v>25</v>
      </c>
      <c r="F63" s="15">
        <v>0</v>
      </c>
      <c r="G63" s="15">
        <v>0</v>
      </c>
      <c r="H63" s="8">
        <v>0</v>
      </c>
      <c r="I63" s="8"/>
      <c r="J63" s="8">
        <v>0</v>
      </c>
      <c r="K63" s="8">
        <v>0</v>
      </c>
      <c r="L63" s="8"/>
      <c r="M63" s="8"/>
      <c r="N63" s="8"/>
      <c r="O63" s="8"/>
      <c r="P63" s="8"/>
      <c r="Q63" s="8"/>
      <c r="R63" s="8"/>
      <c r="S63" s="8"/>
      <c r="T63" s="15">
        <f>SUM(H63:S63)</f>
        <v>0</v>
      </c>
    </row>
    <row r="64" spans="5:20" x14ac:dyDescent="0.25">
      <c r="E64" s="9" t="s">
        <v>24</v>
      </c>
      <c r="F64" s="15">
        <v>0</v>
      </c>
      <c r="G64" s="15">
        <v>0</v>
      </c>
      <c r="H64" s="8">
        <v>0</v>
      </c>
      <c r="I64" s="8">
        <v>0</v>
      </c>
      <c r="J64" s="8">
        <v>0</v>
      </c>
      <c r="K64" s="8">
        <v>0</v>
      </c>
      <c r="L64" s="8"/>
      <c r="M64" s="8"/>
      <c r="N64" s="8"/>
      <c r="O64" s="8"/>
      <c r="P64" s="8"/>
      <c r="Q64" s="8"/>
      <c r="R64" s="8"/>
      <c r="S64" s="8"/>
      <c r="T64" s="15">
        <f>SUM(H64:S64)</f>
        <v>0</v>
      </c>
    </row>
    <row r="65" spans="5:20" x14ac:dyDescent="0.25">
      <c r="E65" s="9" t="s">
        <v>23</v>
      </c>
      <c r="F65" s="15">
        <v>0</v>
      </c>
      <c r="G65" s="15">
        <v>0</v>
      </c>
      <c r="H65" s="8">
        <v>0</v>
      </c>
      <c r="I65" s="8">
        <v>0</v>
      </c>
      <c r="J65" s="8">
        <v>0</v>
      </c>
      <c r="K65" s="8">
        <v>0</v>
      </c>
      <c r="L65" s="8"/>
      <c r="M65" s="8"/>
      <c r="N65" s="8"/>
      <c r="O65" s="8"/>
      <c r="P65" s="8"/>
      <c r="Q65" s="8"/>
      <c r="R65" s="8"/>
      <c r="S65" s="8"/>
      <c r="T65" s="15">
        <f>SUM(H65:S65)</f>
        <v>0</v>
      </c>
    </row>
    <row r="66" spans="5:20" x14ac:dyDescent="0.25">
      <c r="E66" s="9" t="s">
        <v>22</v>
      </c>
      <c r="F66" s="15">
        <v>0</v>
      </c>
      <c r="G66" s="15">
        <v>0</v>
      </c>
      <c r="H66" s="8">
        <v>0</v>
      </c>
      <c r="I66" s="8">
        <v>0</v>
      </c>
      <c r="J66" s="8">
        <v>0</v>
      </c>
      <c r="K66" s="8">
        <v>0</v>
      </c>
      <c r="L66" s="8"/>
      <c r="M66" s="8"/>
      <c r="N66" s="8"/>
      <c r="O66" s="8"/>
      <c r="P66" s="8"/>
      <c r="Q66" s="8"/>
      <c r="R66" s="8"/>
      <c r="S66" s="8"/>
      <c r="T66" s="15">
        <f>SUM(H66:S66)</f>
        <v>0</v>
      </c>
    </row>
    <row r="67" spans="5:20" x14ac:dyDescent="0.25">
      <c r="E67" s="11" t="s">
        <v>21</v>
      </c>
      <c r="F67" s="16">
        <f>SUM(F68:F69)</f>
        <v>0</v>
      </c>
      <c r="G67" s="16">
        <f>SUM(G68:G69)</f>
        <v>0</v>
      </c>
      <c r="H67" s="10">
        <f>SUM(H68:H69)</f>
        <v>0</v>
      </c>
      <c r="I67" s="10">
        <f>SUM(I68:I69)</f>
        <v>0</v>
      </c>
      <c r="J67" s="10">
        <f>SUM(J68:J69)</f>
        <v>0</v>
      </c>
      <c r="K67" s="10">
        <f>SUM(K68:K69)</f>
        <v>0</v>
      </c>
      <c r="L67" s="10">
        <f>SUM(L68:L69)</f>
        <v>0</v>
      </c>
      <c r="M67" s="10">
        <f>SUM(M68:M69)</f>
        <v>0</v>
      </c>
      <c r="N67" s="10">
        <f>SUM(N68:N69)</f>
        <v>0</v>
      </c>
      <c r="O67" s="10">
        <f>SUM(O68:O69)</f>
        <v>0</v>
      </c>
      <c r="P67" s="10">
        <f>SUM(P68:P69)</f>
        <v>0</v>
      </c>
      <c r="Q67" s="10">
        <f>SUM(Q68:Q69)</f>
        <v>0</v>
      </c>
      <c r="R67" s="10">
        <f>SUM(R68:R69)</f>
        <v>0</v>
      </c>
      <c r="S67" s="10">
        <f>SUM(S68:S69)</f>
        <v>0</v>
      </c>
      <c r="T67" s="15">
        <f>SUM(H67:S67)</f>
        <v>0</v>
      </c>
    </row>
    <row r="68" spans="5:20" x14ac:dyDescent="0.25">
      <c r="E68" s="9" t="s">
        <v>20</v>
      </c>
      <c r="F68" s="15">
        <v>0</v>
      </c>
      <c r="G68" s="15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/>
      <c r="T68" s="15">
        <f>SUM(H68:S68)</f>
        <v>0</v>
      </c>
    </row>
    <row r="69" spans="5:20" x14ac:dyDescent="0.25">
      <c r="E69" s="9" t="s">
        <v>19</v>
      </c>
      <c r="F69" s="15">
        <v>0</v>
      </c>
      <c r="G69" s="15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/>
      <c r="T69" s="15">
        <f>SUM(H69:S69)</f>
        <v>0</v>
      </c>
    </row>
    <row r="70" spans="5:20" x14ac:dyDescent="0.25">
      <c r="E70" s="11" t="s">
        <v>18</v>
      </c>
      <c r="F70" s="16">
        <f>SUM(F71:F73)</f>
        <v>0</v>
      </c>
      <c r="G70" s="16">
        <f>SUM(G71:G73)</f>
        <v>0</v>
      </c>
      <c r="H70" s="10">
        <f>SUM(H71:H73)</f>
        <v>0</v>
      </c>
      <c r="I70" s="10">
        <f>SUM(I71:I73)</f>
        <v>0</v>
      </c>
      <c r="J70" s="10">
        <f>SUM(J71:J73)</f>
        <v>0</v>
      </c>
      <c r="K70" s="10">
        <f>SUM(K71:K73)</f>
        <v>0</v>
      </c>
      <c r="L70" s="10">
        <f>SUM(L71:L73)</f>
        <v>0</v>
      </c>
      <c r="M70" s="10">
        <f>SUM(M71:M73)</f>
        <v>0</v>
      </c>
      <c r="N70" s="10">
        <f>SUM(N71:N73)</f>
        <v>0</v>
      </c>
      <c r="O70" s="10">
        <f>SUM(O71:O73)</f>
        <v>0</v>
      </c>
      <c r="P70" s="10">
        <f>SUM(P71:P73)</f>
        <v>0</v>
      </c>
      <c r="Q70" s="10">
        <f>SUM(Q71:Q73)</f>
        <v>0</v>
      </c>
      <c r="R70" s="10">
        <f>SUM(R71:R73)</f>
        <v>0</v>
      </c>
      <c r="S70" s="10">
        <f>SUM(S71:S73)</f>
        <v>0</v>
      </c>
      <c r="T70" s="15">
        <f>SUM(H70:S70)</f>
        <v>0</v>
      </c>
    </row>
    <row r="71" spans="5:20" x14ac:dyDescent="0.25">
      <c r="E71" s="9" t="s">
        <v>17</v>
      </c>
      <c r="F71" s="15">
        <v>0</v>
      </c>
      <c r="G71" s="15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/>
      <c r="T71" s="8">
        <f>SUM(H71:S71)</f>
        <v>0</v>
      </c>
    </row>
    <row r="72" spans="5:20" x14ac:dyDescent="0.25">
      <c r="E72" s="9" t="s">
        <v>16</v>
      </c>
      <c r="F72" s="15">
        <v>0</v>
      </c>
      <c r="G72" s="15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/>
      <c r="T72" s="8">
        <f>SUM(H72:S72)</f>
        <v>0</v>
      </c>
    </row>
    <row r="73" spans="5:20" x14ac:dyDescent="0.25">
      <c r="E73" s="9" t="s">
        <v>15</v>
      </c>
      <c r="F73" s="15">
        <v>0</v>
      </c>
      <c r="G73" s="15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/>
      <c r="T73" s="8">
        <f>SUM(H73:S73)</f>
        <v>0</v>
      </c>
    </row>
    <row r="74" spans="5:20" x14ac:dyDescent="0.25">
      <c r="E74" s="14" t="s">
        <v>14</v>
      </c>
      <c r="F74" s="13"/>
      <c r="G74" s="13"/>
      <c r="H74" s="12"/>
      <c r="I74" s="12"/>
      <c r="J74" s="12"/>
      <c r="K74" s="12"/>
      <c r="L74" s="12"/>
      <c r="M74" s="12"/>
      <c r="N74" s="12">
        <v>0</v>
      </c>
      <c r="O74" s="12"/>
      <c r="P74" s="12"/>
      <c r="Q74" s="12"/>
      <c r="R74" s="12"/>
      <c r="S74" s="12"/>
      <c r="T74" s="12">
        <f>SUM(H74:S74)</f>
        <v>0</v>
      </c>
    </row>
    <row r="75" spans="5:20" x14ac:dyDescent="0.25">
      <c r="E75" s="11" t="s">
        <v>13</v>
      </c>
      <c r="F75" s="10">
        <f>SUM(F76:F77)</f>
        <v>0</v>
      </c>
      <c r="G75" s="10">
        <f>SUM(G76:G77)</f>
        <v>0</v>
      </c>
      <c r="H75" s="10">
        <f>SUM(H76:H77)</f>
        <v>0</v>
      </c>
      <c r="I75" s="10">
        <f>SUM(I76:I77)</f>
        <v>0</v>
      </c>
      <c r="J75" s="10">
        <f>SUM(J76:J77)</f>
        <v>0</v>
      </c>
      <c r="K75" s="10">
        <f>SUM(K76:K77)</f>
        <v>0</v>
      </c>
      <c r="L75" s="10">
        <f>SUM(L76:L77)</f>
        <v>0</v>
      </c>
      <c r="M75" s="10">
        <f>SUM(M76:M77)</f>
        <v>0</v>
      </c>
      <c r="N75" s="10">
        <f>SUM(N76:N77)</f>
        <v>0</v>
      </c>
      <c r="O75" s="10">
        <f>SUM(O76:O77)</f>
        <v>0</v>
      </c>
      <c r="P75" s="10">
        <f>SUM(P76:P77)</f>
        <v>0</v>
      </c>
      <c r="Q75" s="10">
        <f>SUM(Q76:Q77)</f>
        <v>0</v>
      </c>
      <c r="R75" s="10">
        <f>SUM(R76:R77)</f>
        <v>0</v>
      </c>
      <c r="S75" s="10">
        <f>SUM(S76:S77)</f>
        <v>0</v>
      </c>
      <c r="T75" s="10">
        <f>SUM(F75:S75)</f>
        <v>0</v>
      </c>
    </row>
    <row r="76" spans="5:20" x14ac:dyDescent="0.25">
      <c r="E76" s="9" t="s">
        <v>12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5:20" x14ac:dyDescent="0.25">
      <c r="E77" s="9" t="s">
        <v>11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5:20" x14ac:dyDescent="0.25">
      <c r="E78" s="11" t="s">
        <v>10</v>
      </c>
      <c r="F78" s="10">
        <f>SUM(F79:F80)</f>
        <v>0</v>
      </c>
      <c r="G78" s="10">
        <f>SUM(G79:G80)</f>
        <v>0</v>
      </c>
      <c r="H78" s="10">
        <f>SUM(H79:H80)</f>
        <v>0</v>
      </c>
      <c r="I78" s="10">
        <f>SUM(I79:I80)</f>
        <v>0</v>
      </c>
      <c r="J78" s="10">
        <f>SUM(J79:J80)</f>
        <v>0</v>
      </c>
      <c r="K78" s="10">
        <f>SUM(K79:K80)</f>
        <v>0</v>
      </c>
      <c r="L78" s="10">
        <f>SUM(L79:L80)</f>
        <v>0</v>
      </c>
      <c r="M78" s="10">
        <f>SUM(M79:M80)</f>
        <v>0</v>
      </c>
      <c r="N78" s="10">
        <f>SUM(N79:N80)</f>
        <v>0</v>
      </c>
      <c r="O78" s="10">
        <f>SUM(O79:O80)</f>
        <v>0</v>
      </c>
      <c r="P78" s="10">
        <f>SUM(P79:P80)</f>
        <v>0</v>
      </c>
      <c r="Q78" s="10">
        <f>SUM(Q79:Q80)</f>
        <v>0</v>
      </c>
      <c r="R78" s="10">
        <f>SUM(R79:R80)</f>
        <v>0</v>
      </c>
      <c r="S78" s="10">
        <f>SUM(S79:S80)</f>
        <v>0</v>
      </c>
      <c r="T78" s="3">
        <f>SUM(F78:S78)</f>
        <v>0</v>
      </c>
    </row>
    <row r="79" spans="5:20" x14ac:dyDescent="0.25">
      <c r="E79" s="9" t="s">
        <v>9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5:20" x14ac:dyDescent="0.25">
      <c r="E80" s="9" t="s">
        <v>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5:20" x14ac:dyDescent="0.25">
      <c r="E81" s="11" t="s">
        <v>7</v>
      </c>
      <c r="F81" s="10">
        <f>+F82</f>
        <v>0</v>
      </c>
      <c r="G81" s="10">
        <f>+G82</f>
        <v>0</v>
      </c>
      <c r="H81" s="10">
        <f>+H82</f>
        <v>0</v>
      </c>
      <c r="I81" s="10">
        <f>+I82</f>
        <v>0</v>
      </c>
      <c r="J81" s="10">
        <f>+J82</f>
        <v>0</v>
      </c>
      <c r="K81" s="10">
        <f>+K82</f>
        <v>0</v>
      </c>
      <c r="L81" s="10">
        <f>+L82</f>
        <v>0</v>
      </c>
      <c r="M81" s="10">
        <f>+M82</f>
        <v>0</v>
      </c>
      <c r="N81" s="10">
        <f>+N82</f>
        <v>0</v>
      </c>
      <c r="O81" s="10">
        <f>+O82</f>
        <v>0</v>
      </c>
      <c r="P81" s="10">
        <f>+P82</f>
        <v>0</v>
      </c>
      <c r="Q81" s="10">
        <f>+Q82</f>
        <v>0</v>
      </c>
      <c r="R81" s="10">
        <f>+R82</f>
        <v>0</v>
      </c>
      <c r="S81" s="10">
        <f>+S82</f>
        <v>0</v>
      </c>
      <c r="T81" s="3">
        <f>SUM(F81:S81)</f>
        <v>0</v>
      </c>
    </row>
    <row r="82" spans="5:20" x14ac:dyDescent="0.25">
      <c r="E82" s="9" t="s">
        <v>6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5:20" ht="15.75" thickBot="1" x14ac:dyDescent="0.3">
      <c r="E83" s="7" t="s">
        <v>5</v>
      </c>
      <c r="F83" s="6">
        <f>+F10+F16+F26+F36+F45+F52+F62+F67+F70+F75+F78+F81</f>
        <v>96411794</v>
      </c>
      <c r="G83" s="6">
        <f>+G10+G16+G26+G36+G45+G52+G62+G67+G70+G75+G78+G81</f>
        <v>96411794</v>
      </c>
      <c r="H83" s="6">
        <f>+H10+H16+H26+H36+H45+H52+H62+H67+H70+H75+H78+H81</f>
        <v>3557964.22</v>
      </c>
      <c r="I83" s="6">
        <f>+I10+I16+I26+I36+I45+I52+I62+I67+I70+I75+I78+I81</f>
        <v>9913467.7599999998</v>
      </c>
      <c r="J83" s="6">
        <f>+J10+J16+J26+J36+J45+J52+J62+J67+J70+J75+J78+J81</f>
        <v>5151572.2300000004</v>
      </c>
      <c r="K83" s="6">
        <f>+K10+K16+K26+K36+K45+K52+K62+K67+K70+K75+K78+K81</f>
        <v>4546471.12</v>
      </c>
      <c r="L83" s="6">
        <f>+L10+L16+L26+L36+L45+L52+L62+L67+L70+L75+L78+L81</f>
        <v>10040254.639999999</v>
      </c>
      <c r="M83" s="6">
        <f>+M10+M16+M26+M36+M45+M52+M62+M67+M70+M75+M78+M81</f>
        <v>5496079.5600000005</v>
      </c>
      <c r="N83" s="6">
        <f>+N10+N16+N26+N36+N45+N52+N62+N67+N70+N75+N78+N81</f>
        <v>8140409.8999999994</v>
      </c>
      <c r="O83" s="6">
        <f>+O10+O16+O26+O36+O45+O52+O62+O67+O70+O75+O78+O81</f>
        <v>9006098.7199999988</v>
      </c>
      <c r="P83" s="6">
        <f>+P10+P16+P26+P36+P45+P52+P62+P67+P70+P75+P78+P81</f>
        <v>7161351.0600000005</v>
      </c>
      <c r="Q83" s="6">
        <f>+Q10+Q16+Q26+Q36+Q45+Q52+Q62+Q67+Q70+Q75+Q78+Q81</f>
        <v>5202649.0999999996</v>
      </c>
      <c r="R83" s="6">
        <f>+R10+R16+R26+R36+R45+R52+R62+R67+R70+R75+R78+R81</f>
        <v>0</v>
      </c>
      <c r="S83" s="6">
        <f>+S10+S16+S26+S36+S45+S52+S62+S67+S70+S75+S78+S81</f>
        <v>0</v>
      </c>
      <c r="T83" s="6">
        <f>+T10+T16+T26+T36+T52</f>
        <v>63013669.209999993</v>
      </c>
    </row>
    <row r="84" spans="5:20" ht="27.75" customHeight="1" thickBot="1" x14ac:dyDescent="0.3">
      <c r="E84" s="5" t="s">
        <v>4</v>
      </c>
      <c r="G84" s="3"/>
      <c r="T84" s="3"/>
    </row>
    <row r="85" spans="5:20" ht="37.5" thickBot="1" x14ac:dyDescent="0.3">
      <c r="E85" s="4" t="s">
        <v>3</v>
      </c>
      <c r="F85" s="3"/>
      <c r="T85" s="3"/>
    </row>
    <row r="86" spans="5:20" ht="73.5" thickBot="1" x14ac:dyDescent="0.3">
      <c r="E86" s="2" t="s">
        <v>2</v>
      </c>
    </row>
    <row r="87" spans="5:20" ht="18.75" x14ac:dyDescent="0.3">
      <c r="E87" s="1" t="s">
        <v>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5:20" ht="18.75" x14ac:dyDescent="0.3">
      <c r="E88" s="1" t="s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</sheetData>
  <mergeCells count="11">
    <mergeCell ref="E4:T4"/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</mergeCells>
  <pageMargins left="0" right="0" top="0.74803040244969377" bottom="0.74803040244969377" header="0.31496062992125984" footer="0.31496062992125984"/>
  <pageSetup paperSize="5" scale="66" fitToHeight="0" orientation="landscape" r:id="rId1"/>
  <rowBreaks count="1" manualBreakCount="1">
    <brk id="46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oct</vt:lpstr>
      <vt:lpstr>'Presup. Aprobado-Ejec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2025-11-06T12:49:28Z</dcterms:created>
  <dcterms:modified xsi:type="dcterms:W3CDTF">2025-11-06T12:50:22Z</dcterms:modified>
</cp:coreProperties>
</file>