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anamardo-my.sharepoint.com/personal/yreyes_anamar_gob_do/Documents/Desktop/"/>
    </mc:Choice>
  </mc:AlternateContent>
  <xr:revisionPtr revIDLastSave="0" documentId="8_{0A9FACCF-2B51-421B-A505-6F1B0CE37793}" xr6:coauthVersionLast="47" xr6:coauthVersionMax="47" xr10:uidLastSave="{00000000-0000-0000-0000-000000000000}"/>
  <bookViews>
    <workbookView xWindow="-120" yWindow="-120" windowWidth="29040" windowHeight="15840" xr2:uid="{B6CEB45A-57FE-466C-B20A-C045211F46F9}"/>
  </bookViews>
  <sheets>
    <sheet name="POA 2025 ANAMAR-CONSOLIDADO" sheetId="7"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2" i="7" l="1"/>
  <c r="AI143" i="7"/>
  <c r="AJ143" i="7" s="1"/>
  <c r="AH143" i="7"/>
  <c r="AG143" i="7"/>
  <c r="AF143" i="7"/>
  <c r="AE143" i="7"/>
  <c r="AI139" i="7"/>
  <c r="AJ139" i="7" s="1"/>
  <c r="AH139" i="7"/>
  <c r="AG139" i="7"/>
  <c r="AF139" i="7"/>
  <c r="AE139" i="7"/>
  <c r="AH138" i="7"/>
  <c r="AH137" i="7"/>
  <c r="AG136" i="7"/>
  <c r="AF135" i="7"/>
  <c r="AI134" i="7"/>
  <c r="AJ134" i="7" s="1"/>
  <c r="AE134" i="7"/>
  <c r="AG133" i="7"/>
  <c r="V133" i="7"/>
  <c r="AF132" i="7"/>
  <c r="V132" i="7"/>
  <c r="AF131" i="7"/>
  <c r="V131" i="7"/>
  <c r="AE130" i="7"/>
  <c r="V130" i="7"/>
  <c r="AI129" i="7"/>
  <c r="AJ129" i="7" s="1"/>
  <c r="AE129" i="7"/>
  <c r="V129" i="7"/>
  <c r="AH128" i="7"/>
  <c r="AH127" i="7"/>
  <c r="AH126" i="7"/>
  <c r="V126" i="7"/>
  <c r="AG125" i="7"/>
  <c r="V125" i="7"/>
  <c r="AG124" i="7"/>
  <c r="AF123" i="7"/>
  <c r="AI122" i="7"/>
  <c r="AJ122" i="7" s="1"/>
  <c r="AF122" i="7"/>
  <c r="AJ121" i="7" a="1"/>
  <c r="AJ121" i="7" s="1"/>
  <c r="AI121" i="7" a="1"/>
  <c r="AI121" i="7" s="1"/>
  <c r="AH121" i="7"/>
  <c r="AI120" i="7" a="1"/>
  <c r="AI120" i="7" s="1"/>
  <c r="AJ120" i="7" s="1"/>
  <c r="AH120" i="7"/>
  <c r="AG120" i="7"/>
  <c r="AF120" i="7"/>
  <c r="AE120" i="7"/>
  <c r="V120" i="7"/>
  <c r="AJ94" i="7" a="1"/>
  <c r="AJ94" i="7" s="1"/>
  <c r="AI94" i="7"/>
  <c r="AH94" i="7"/>
  <c r="AF94" i="7"/>
  <c r="AJ93" i="7" a="1"/>
  <c r="AJ93" i="7" s="1"/>
  <c r="AI93" i="7"/>
  <c r="AH93" i="7"/>
  <c r="AG93" i="7"/>
  <c r="AF93" i="7"/>
  <c r="AE93" i="7"/>
  <c r="AH92" i="7"/>
  <c r="AG92" i="7"/>
  <c r="AF92" i="7"/>
  <c r="AE92" i="7"/>
  <c r="AH91" i="7"/>
  <c r="AG91" i="7"/>
  <c r="AF91" i="7"/>
  <c r="AE91" i="7"/>
  <c r="AJ90" i="7" a="1"/>
  <c r="AJ90" i="7" s="1"/>
  <c r="AI90" i="7" a="1"/>
  <c r="AI90" i="7" s="1"/>
  <c r="AH90" i="7"/>
  <c r="AG90" i="7"/>
  <c r="AF90" i="7"/>
  <c r="AE90" i="7"/>
  <c r="AJ89" i="7" a="1"/>
  <c r="AJ89" i="7" s="1"/>
  <c r="AI89" i="7" a="1"/>
  <c r="AI89" i="7" s="1"/>
  <c r="AH89" i="7"/>
  <c r="AG89" i="7"/>
  <c r="AF89" i="7"/>
  <c r="AE89" i="7"/>
  <c r="AH88" i="7"/>
  <c r="AG88" i="7"/>
  <c r="AF88" i="7"/>
  <c r="AE88" i="7"/>
  <c r="AH87" i="7"/>
  <c r="AG87" i="7"/>
  <c r="AF87" i="7"/>
  <c r="AE87" i="7"/>
  <c r="AH86" i="7"/>
  <c r="AG86" i="7"/>
  <c r="AF86" i="7"/>
  <c r="AE86" i="7"/>
  <c r="AJ85" i="7" a="1"/>
  <c r="AJ85" i="7" s="1"/>
  <c r="AI85" i="7"/>
  <c r="AH85" i="7"/>
  <c r="AG85" i="7"/>
  <c r="AF85" i="7"/>
  <c r="AE85" i="7"/>
  <c r="AJ84" i="7" a="1"/>
  <c r="AJ84" i="7" s="1"/>
  <c r="AI84" i="7"/>
  <c r="AH84" i="7"/>
  <c r="AG84" i="7"/>
  <c r="AF84" i="7"/>
  <c r="AE84" i="7"/>
  <c r="AJ83" i="7"/>
  <c r="AI83" i="7"/>
  <c r="AH83" i="7"/>
  <c r="AG83" i="7"/>
  <c r="AF83" i="7"/>
  <c r="AE83" i="7"/>
  <c r="AJ82" i="7" a="1"/>
  <c r="AJ82" i="7" s="1"/>
  <c r="AI82" i="7"/>
  <c r="AH82" i="7"/>
  <c r="AG82" i="7"/>
  <c r="AF82" i="7"/>
  <c r="AE82" i="7"/>
  <c r="AJ81" i="7"/>
  <c r="AI81" i="7"/>
  <c r="AH81" i="7"/>
  <c r="AG81" i="7"/>
  <c r="AF81" i="7"/>
  <c r="AE81" i="7"/>
  <c r="AJ80" i="7" a="1"/>
  <c r="AJ80" i="7" s="1"/>
  <c r="AI80" i="7" a="1"/>
  <c r="AI80" i="7" s="1"/>
  <c r="AH80" i="7"/>
  <c r="AG80" i="7"/>
  <c r="AF80" i="7"/>
  <c r="AE80" i="7"/>
  <c r="AH78" i="7"/>
  <c r="AG78" i="7"/>
  <c r="AF78" i="7"/>
  <c r="AE78" i="7"/>
  <c r="AH76" i="7"/>
  <c r="AG76" i="7"/>
  <c r="AF76" i="7"/>
  <c r="AE76" i="7"/>
  <c r="AJ74" i="7" a="1"/>
  <c r="AJ74" i="7" s="1"/>
  <c r="AI74" i="7"/>
  <c r="AH74" i="7"/>
  <c r="AG74" i="7"/>
  <c r="AF74" i="7"/>
  <c r="AE74" i="7"/>
  <c r="AJ72" i="7" a="1"/>
  <c r="AJ72" i="7" s="1"/>
  <c r="AI72" i="7"/>
  <c r="AH72" i="7"/>
  <c r="AG72" i="7"/>
  <c r="AF72" i="7"/>
  <c r="AE72" i="7"/>
  <c r="AJ70" i="7" a="1"/>
  <c r="AJ70" i="7" s="1"/>
  <c r="AI70" i="7" a="1"/>
  <c r="AI70" i="7" s="1"/>
  <c r="AG70" i="7"/>
  <c r="V4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<sst xmlns="http://schemas.openxmlformats.org/spreadsheetml/2006/main" count="707" uniqueCount="355">
  <si>
    <t>Eje Estratégico</t>
  </si>
  <si>
    <t xml:space="preserve">Objetivo Estratégico
</t>
  </si>
  <si>
    <t xml:space="preserve">Producto </t>
  </si>
  <si>
    <t>Indicador del Producto</t>
  </si>
  <si>
    <t>Meta 
2025</t>
  </si>
  <si>
    <t>Medio de Verificación</t>
  </si>
  <si>
    <t>Responsable</t>
  </si>
  <si>
    <t>Actividades</t>
  </si>
  <si>
    <t>Involucrados</t>
  </si>
  <si>
    <t>Cronograma</t>
  </si>
  <si>
    <t>Presupuesto</t>
  </si>
  <si>
    <t>Programación de metas por trimestre</t>
  </si>
  <si>
    <t>Avances de meta por trimestre</t>
  </si>
  <si>
    <t>Porcentaje de avances de meta por trimestre</t>
  </si>
  <si>
    <t>Avances del 2025</t>
  </si>
  <si>
    <t>Porcentaje de avances del 2025</t>
  </si>
  <si>
    <t>T-1</t>
  </si>
  <si>
    <t>T-2</t>
  </si>
  <si>
    <t>T-3</t>
  </si>
  <si>
    <t>T-4</t>
  </si>
  <si>
    <t>Ene-Mar</t>
  </si>
  <si>
    <t>Abr-Jun</t>
  </si>
  <si>
    <t>Jul-Sep</t>
  </si>
  <si>
    <t>Oct-Dic</t>
  </si>
  <si>
    <t>1. Fortalecimiento Institucional</t>
  </si>
  <si>
    <t>1.1 Administración Pública eficiente y transparente</t>
  </si>
  <si>
    <t xml:space="preserve">Formulacion, ejecución y seguimiento del Presupuesto institucional </t>
  </si>
  <si>
    <t>No. de presupuestos formulados</t>
  </si>
  <si>
    <t>1</t>
  </si>
  <si>
    <t>Programación de presupuesto institucional, Presupuesto Institucional presentado a la DIGEPRES.</t>
  </si>
  <si>
    <t>División Administrativo y Financiero</t>
  </si>
  <si>
    <t>Participar en la formulación del presupuesto anual de la institución en coordinación con el área financiera.</t>
  </si>
  <si>
    <t xml:space="preserve"> Encargado de Planificación y Desarrollo</t>
  </si>
  <si>
    <t>Programar y gestionar la aprobación del presupuesto institucional.</t>
  </si>
  <si>
    <t>Encargado Administrativo y Financiero</t>
  </si>
  <si>
    <t xml:space="preserve">% Cumplimiento IGP </t>
  </si>
  <si>
    <t>100%</t>
  </si>
  <si>
    <t xml:space="preserve">Reporte de evaluación trimestal del IGP </t>
  </si>
  <si>
    <t>Dar seguimiento al indicador IGPS01 - Nivel de cumplimiento físico, al IGPS02 Autoevaluación del desvío físico.</t>
  </si>
  <si>
    <t>Encargado de Planificación y Desarrollo</t>
  </si>
  <si>
    <t>Dar seguimiento al indicador IGP03 Modificaciones presupuestarias e IGPS04 Repogramaciones financieras.</t>
  </si>
  <si>
    <t xml:space="preserve">Encargado Administrativo y Financiero </t>
  </si>
  <si>
    <t>Gestiones/actividades administrativas realizadas eficientemente</t>
  </si>
  <si>
    <t>% Actividades gestionadas</t>
  </si>
  <si>
    <t>Comprobantes de pago, formularios, correos, libramiento.</t>
  </si>
  <si>
    <t>Mantenimiento de la flotilla de vehículos de la institución</t>
  </si>
  <si>
    <t>Encargado de Embarcaciones y Equipos</t>
  </si>
  <si>
    <t xml:space="preserve">Gestión de actas de viáticos solicitadas y nóminas viáticos </t>
  </si>
  <si>
    <t>Contador</t>
  </si>
  <si>
    <t>Manejo y distribución de Combustible</t>
  </si>
  <si>
    <t>Mantenimiento de las oficinas administrativas de la ANAMAR</t>
  </si>
  <si>
    <t xml:space="preserve">Fondo Reponible Institucional </t>
  </si>
  <si>
    <t xml:space="preserve">Recursos programados y cuotas distribuidas mensual y trimestralmente. </t>
  </si>
  <si>
    <t xml:space="preserve">Cumplimiento de los compromisos de pago de forma oportuna </t>
  </si>
  <si>
    <t>% Compromisos de pago gestionados</t>
  </si>
  <si>
    <t>Reporte ejecución SIGEF y correo</t>
  </si>
  <si>
    <t>Llevar control del cumplimiento de los programas de pago de las obligaciones contraídas, revisar los informes contables que apoyen la toma de decisiones y gestionar la documentación correspondiente para la emisión de los  procedimientos de pagos (libramientos)</t>
  </si>
  <si>
    <t>Gestión del  Sistema de Análisis del Cumplimiento de las Normativas Contables</t>
  </si>
  <si>
    <t xml:space="preserve">% Gestión SISACNOC </t>
  </si>
  <si>
    <t>Reporte del SIAB/SIGEF</t>
  </si>
  <si>
    <t>Registro de Activos Fijos SIAB/SIGEF</t>
  </si>
  <si>
    <t>Conciliaciones Bancarias: 1. Generar los registros de los soportes de la documentación financiera, 2. Validar la documentación soporte de las operaciones financieras de la Institución, con los estados bancarios recibidos, 3. Verificar y comparar los datos del estado bancario con los registros del libro auxiliar de contabilidad. 4. Elaborar reporte mensual en excel de Conciliación Bancaria el cual presenta los balances del libro de contabilidad conciliados con el balance del banco.</t>
  </si>
  <si>
    <t>3</t>
  </si>
  <si>
    <r>
      <t>Inventario de Almacén (Material gastable y suministro de cocina): 1. Realizar comunicación informando la fecha del inventario a las áreas involucradas, 2. Conformar Equipo de Trabajo, 3.Organizar los tramos y artículos para un mejor conteo, 4. Realizar el conteo de los artículos ubicados en el almacén, 5. Digitar hoja del conteo de inventario al encargado de digitar en el sistema informático, 6. Verificar las diferencias y proceder a investigar los faltantes, 7. Realizar informe de cierre del inventario y ajustes en la matriz control en excel de registro entrada y salida de material gastable y suministro de cocina</t>
    </r>
    <r>
      <rPr>
        <sz val="12"/>
        <color theme="1"/>
        <rFont val="Arial Nova Cond Light"/>
        <family val="2"/>
      </rPr>
      <t>.</t>
    </r>
  </si>
  <si>
    <t xml:space="preserve">Informes contables (12) : 1.Entregar a TIC los dias 5 de cada mes los reportes de Nóminas, 2.Ejecución del Presupuesto, 3.Presupuesto Modificado, 4.Balance General, 5.Reportes de los Activos mediante el Reporte del SIAB. </t>
  </si>
  <si>
    <t>Gestión Impuestos</t>
  </si>
  <si>
    <t>% de impuestos gestionados</t>
  </si>
  <si>
    <t>Formularios y reportes</t>
  </si>
  <si>
    <t xml:space="preserve">Declaracion ISR-Empleados y TSS: Actualización de la novedades de entrada y salida empleados . </t>
  </si>
  <si>
    <t>Auxiliar Administrativo</t>
  </si>
  <si>
    <t>Declaración 606: Llenado de formulario mediante libramientos y facturas para el 606.</t>
  </si>
  <si>
    <t>IR-17</t>
  </si>
  <si>
    <t>IT-1</t>
  </si>
  <si>
    <t>Implementación SASP</t>
  </si>
  <si>
    <t>% Implementado</t>
  </si>
  <si>
    <t>Reporte emitido del SASP</t>
  </si>
  <si>
    <t>Elaboracion de Nómina: 1.Registro y control de todas las informaciones concernientes a RRHH, 2. Elaboración y Procesos de Nóminas, 3.Elaboración de Oficios y Daf, 4. Pago de nómima</t>
  </si>
  <si>
    <t>Encargado Administrativo y Financiero, área RRHH</t>
  </si>
  <si>
    <t xml:space="preserve">Compras y contrataciones gestionadas adecuadamente </t>
  </si>
  <si>
    <t>% Compras y contrataciones  gestionadas</t>
  </si>
  <si>
    <t xml:space="preserve">Expedientes de compras y contrataciones. </t>
  </si>
  <si>
    <t>Documentos del proceso de compra cargados a los diferentes portales.</t>
  </si>
  <si>
    <t>Analista de Compras y Contrataciones</t>
  </si>
  <si>
    <t>Revisar los cuadros comparativos con las ofertas de los diferentes oferentes proveedores y verificar la organización de los expedientes para su presentación al Comité de Compras y Contrataciones.</t>
  </si>
  <si>
    <t>Velar que las decisiones del Comité  de Compras y Contrataciones cumplidas a cabalidad</t>
  </si>
  <si>
    <t xml:space="preserve">Seguimiento al comportamiento de los riesgos de la División DAF         </t>
  </si>
  <si>
    <t>No. de Matrices completadas</t>
  </si>
  <si>
    <t>4</t>
  </si>
  <si>
    <t>Matriz de Riesgos completada, correos electrónicos</t>
  </si>
  <si>
    <t>Reevaluar el nivel de gravedad de los riesgos de su área trimestralmente, Identificar nuevos riesgos, e Identificar la ocurrencia de siniestros.</t>
  </si>
  <si>
    <t>Autoevaluación de cumplimiento de los Controles Internos de la División DAF</t>
  </si>
  <si>
    <t>No. de Reportes sobre errores, limitaciones e inconsistencias</t>
  </si>
  <si>
    <t>2</t>
  </si>
  <si>
    <t>Reporte de errores, limitaciones e inconsistencias</t>
  </si>
  <si>
    <t>Autoevaluar el cumplimiento de los controles internos en la ejecución de las actividades de los procesos. Semestralemente, completar formulario sobre limitaciones, errores e inconsistencias, acciones y medidas correctivas, lecciones aprendidas y ajustes para mejorar la efectividad. Remitir reporte al presidente de la ANAMAR y al Encargado de Planificación y Desarrollo.</t>
  </si>
  <si>
    <r>
      <t xml:space="preserve">Área: </t>
    </r>
    <r>
      <rPr>
        <sz val="16"/>
        <color rgb="FFFFFFFF"/>
        <rFont val="Arial Nova Cond Light"/>
        <family val="2"/>
      </rPr>
      <t>División de Planificación y Desarrollo</t>
    </r>
  </si>
  <si>
    <t>Objetivo Estratégico</t>
  </si>
  <si>
    <t>Programación de Metas</t>
  </si>
  <si>
    <t>Avances del 2024</t>
  </si>
  <si>
    <t>Porcentaje de avances del 2024</t>
  </si>
  <si>
    <t>Formulación del Plan Estratégico Institucional (PEI) de la ANAMAR</t>
  </si>
  <si>
    <t>No. de planes  elaborados</t>
  </si>
  <si>
    <t>Plan Estratégico Institucional (PEI)</t>
  </si>
  <si>
    <t>Todas las áreas de la ANAMAR.</t>
  </si>
  <si>
    <t xml:space="preserve">Plan Operativo Anual (POA) de la ANAMAR </t>
  </si>
  <si>
    <t>Plan Operativo Annual (POA)</t>
  </si>
  <si>
    <t>Monitoreo y Evaluación del Plan Operativo Anual (POA)</t>
  </si>
  <si>
    <t>No. de evaluaciones realizadas</t>
  </si>
  <si>
    <t>Informes de avance POA</t>
  </si>
  <si>
    <t>Analista de Planificación y Desarrollo</t>
  </si>
  <si>
    <t xml:space="preserve">Formulación y evaluación del Plan Anual de Compras y Contrataciones (PACC) </t>
  </si>
  <si>
    <t>Plan Anual de Compras (PACC)</t>
  </si>
  <si>
    <t xml:space="preserve">Marco Común de Evaluación CAF </t>
  </si>
  <si>
    <t xml:space="preserve">Autodiagnóstico elaborado </t>
  </si>
  <si>
    <t>Autodiagnóstico elaborado (Versión 2020).</t>
  </si>
  <si>
    <t>1.Realizar Autodiagnóstico de la Institución, 2. Remitir el autodiagnóstico al MAP para retroalimentación de las mejoras a implementar en la ANAMAR, 3. Remitir autodiagnóstico e informe al MAP.</t>
  </si>
  <si>
    <t xml:space="preserve">Comité de Calidad  ANAMAR                            </t>
  </si>
  <si>
    <t>% cumplimiento</t>
  </si>
  <si>
    <t>Informe de avance, implementación acciones plan de mejora.</t>
  </si>
  <si>
    <t>1.Realizar Plan de Mejora Institucional en conjunto con las áreas involucradas, 2. Remitir Plan de Mejora Institucional al MAP, 3. Dar seguimiento a la implementación de las acciones, 4. Remitir informe de avance implementación mejoras.</t>
  </si>
  <si>
    <t xml:space="preserve">Carta Compromiso al Ciudadano                         </t>
  </si>
  <si>
    <t>1. Proporcionar información detallada de los apartados de la CCC y sus resultados, 2. Aplicar encuestas de satisfacción a aquellos ciudadanos/clientes con los cuales se realicen proyectos en conjunto o se les suministre algún tipo de asesoría una vez prestado el servicio, 3. Elaborar informe trimestral de seguimiento al cumplimiento de los servicios comprometidos.</t>
  </si>
  <si>
    <t>Analista de Planificación y Desarrollo, Dpto. Técnico y Científico</t>
  </si>
  <si>
    <t>Encuesta Institucional de Satisfacción Ciudadana respecto a la calidad de los servicios públicos realizada</t>
  </si>
  <si>
    <t>Lista de ciudadanos encuestados, informes de resultados de los ciudadanos encuestados.</t>
  </si>
  <si>
    <t>1. Elaboración formulario de encuesta digital, 2. Elaboración programación encuesta, 3. Aplicación de encuestas a los usuarios, 4. Tabulación de datos, 5. Elaboración de Informe.</t>
  </si>
  <si>
    <t xml:space="preserve">Transparencia en informaciones de Servicios y Funcionarios                        </t>
  </si>
  <si>
    <t>Matriz de Servicios y Funcionarios</t>
  </si>
  <si>
    <t>1. Revisión y actualización matriz de funcionarios y servicios de la ANAMAR, 2. Remitir el MAP para fines de aprobación y carga en el Observatorio Nacional de la Calidad de los Servicios Públicos.</t>
  </si>
  <si>
    <t>Número de documentos elaborados</t>
  </si>
  <si>
    <t>Analista de Planificación/Todas las áreas de la ANAMAR.</t>
  </si>
  <si>
    <t xml:space="preserve">Seguimiento al comportamiento de los riesgos de la División de Planificación y Desarrollo </t>
  </si>
  <si>
    <t xml:space="preserve">Autoevaluación de cumplimiento de los Controles Internos </t>
  </si>
  <si>
    <t>1.Autoevaluar el cumplimiento de los controles internos en la ejecución de las actividades de los procesos. 2. Semestralemente, completar formulario sobre limitaciones, errores e inconsistencias, acciones y medidas correctivas, lecciones aprendidas y ajustes para mejorar la efectividad. 3. Remitir reporte al presidente de la ANAMAR</t>
  </si>
  <si>
    <r>
      <t xml:space="preserve">Área: </t>
    </r>
    <r>
      <rPr>
        <sz val="16"/>
        <color rgb="FFFFFFFF"/>
        <rFont val="Arial Nova Cond Light"/>
        <family val="2"/>
      </rPr>
      <t>División de Recursos Humanos</t>
    </r>
  </si>
  <si>
    <t>1.2  Fortalecer la Gestión de Recursos Humanos</t>
  </si>
  <si>
    <t>Evaluación del desempeño del personal</t>
  </si>
  <si>
    <t>% empleados evaluados</t>
  </si>
  <si>
    <t>Formulario de evaluaciones por resultados remitidos firmados y sellados, Informe de Evaluación del Desempeño.</t>
  </si>
  <si>
    <t>División de Recursos Humanos</t>
  </si>
  <si>
    <t>Máxima Autoridad de la ANAMAR</t>
  </si>
  <si>
    <t>Analista RRHH</t>
  </si>
  <si>
    <t>Comunicaciones MAP, correos e informes.</t>
  </si>
  <si>
    <t>Reclutamiento y Selección de Personal</t>
  </si>
  <si>
    <t>% Ejecución</t>
  </si>
  <si>
    <t>Resolución</t>
  </si>
  <si>
    <t>Analista RRHH y MAP</t>
  </si>
  <si>
    <t>Encuesta de Clima Organizacional</t>
  </si>
  <si>
    <t>Plan de Capacitación implementado</t>
  </si>
  <si>
    <t>% de cumplimiento del plan de capacitación</t>
  </si>
  <si>
    <t>Programación de las capacitaciones, listados de asistencia, certificados de participación</t>
  </si>
  <si>
    <t>Novedades de Nómina realizadas</t>
  </si>
  <si>
    <t>% de las novedades de nómina realizadas</t>
  </si>
  <si>
    <t>Acciones de Personal, Resoluciones y Nombramientos Temporales</t>
  </si>
  <si>
    <t>1. Elaborar acciones de personal, resoluciones y nombramientos temporales del personal 2. Gestionar firmas de los documentos elaborados para las novedades de nómina.</t>
  </si>
  <si>
    <t xml:space="preserve">Registro y Control de Personal </t>
  </si>
  <si>
    <t>% de expedientes actualizados y reportes y control de asistencias  realizados</t>
  </si>
  <si>
    <t>Carpetas indiviudales por colaborador, Reporte del sistema de ponche digital</t>
  </si>
  <si>
    <t xml:space="preserve">1.Actualización, organización  y control del historial del empleado, registro de acciones de personal: vacaciones, licencias, permisos, entre otros, </t>
  </si>
  <si>
    <t xml:space="preserve"> RRHH, Soporte Técnico Informático y Máxima Autoridad de la Institución.</t>
  </si>
  <si>
    <t>2.Enviar un reporte semanal a la MAE con las novedades de las vacaciones, licencias, permisos del personal y Trabajos y capacitaciones realizadas fuera de la Institución.</t>
  </si>
  <si>
    <t>Seguimiento al comportamiento de los riesgos de la División de Recursos Humanos</t>
  </si>
  <si>
    <t>1. Reevaluar el nivel de gravedad de los riesgos de su área trimestralmente, 2. Identificar nuevos riesgos, y 3. Identificar la ocurrencia de siniestros.</t>
  </si>
  <si>
    <t>Autoevaluación de cumplimiento de los Controles Internos de la División de Recursos Humanos</t>
  </si>
  <si>
    <t>1.Autoevaluar el cumplimiento de los controles internos en la ejecución de las actividades de los procesos. 2. Semestralemente, completar formulario sobre limitaciones, errores e inconsistencias, acciones y medidas correctivas, lecciones aprendidas y ajustes para mejorar la efectividad. 3. Remitir reporte al presidente de la ANAMAR y al Encargado de Planificación y Desarrollo.</t>
  </si>
  <si>
    <r>
      <t xml:space="preserve">Área: </t>
    </r>
    <r>
      <rPr>
        <sz val="16"/>
        <color rgb="FFFFFFFF"/>
        <rFont val="Arial Nova Cond Light"/>
        <family val="2"/>
      </rPr>
      <t>División Jurídica</t>
    </r>
  </si>
  <si>
    <t>Elaboración y revisión de contratos, enmiendas, adendas, renovaciones y cualquier instrumento legal suscrito por ANAMAR</t>
  </si>
  <si>
    <t>% contratos elaborados</t>
  </si>
  <si>
    <t>Contratos o documento legal debidamente firmado y notarizado</t>
  </si>
  <si>
    <t>Encargado División Jurídica</t>
  </si>
  <si>
    <t>Elaboración del documento, gestión de su firma y notarización .</t>
  </si>
  <si>
    <t>División Jurídica</t>
  </si>
  <si>
    <t>N/A</t>
  </si>
  <si>
    <t>Asistencia legal a las áreas</t>
  </si>
  <si>
    <t>Matriz asistencia legal a las áreas, correos electrónicos</t>
  </si>
  <si>
    <t>Respuesta a la solicitudes realizadas por las diferentes áreas.</t>
  </si>
  <si>
    <t xml:space="preserve">Asesorar en lo relativo a los procesos de compras y contrataciones que realice la institución, de manera especial lo relativo a la revisión y aprobación del documento que rige el proceso de contratación </t>
  </si>
  <si>
    <t>% estudios y revisiones de documentos legales actualizado</t>
  </si>
  <si>
    <t>Documento del procedimiento compra o contratación con comentarios u observaciones, correo electrónico con las sugerencias y observaciones</t>
  </si>
  <si>
    <t>Brindar la asesoria correspondiente</t>
  </si>
  <si>
    <t>Elaboración de informes de cumplimiento de las normativas externas</t>
  </si>
  <si>
    <t>No. de Informes elaborados</t>
  </si>
  <si>
    <t>Informes de cumplimiento de Normativas externas.</t>
  </si>
  <si>
    <t>Difusión y registro de las normativas externas.</t>
  </si>
  <si>
    <t>Realizar informe sobre nivel de cumplimiento de las normativas externas.</t>
  </si>
  <si>
    <t>Seguimiento al comportamiento de los riesgos de la División Jurídica.</t>
  </si>
  <si>
    <t>Autoevaluación de cumplimiento de los Controles Internos de la División Jurídica.</t>
  </si>
  <si>
    <t>2. Promoción del Desarrollo y Fortalecimiento del Sector Marítimo y Marino Nacional</t>
  </si>
  <si>
    <t>2.5 Representar y defender los intereses marítimos de la República Dominicana</t>
  </si>
  <si>
    <t>% de asesorias o consultas respondidas, según solicitudes</t>
  </si>
  <si>
    <t>Matriz con estatus de la solicitud</t>
  </si>
  <si>
    <t>Respuesta a las consultas realizadas</t>
  </si>
  <si>
    <t>25%</t>
  </si>
  <si>
    <t>2.4 Proponer la Estrategia Marítima Nacional</t>
  </si>
  <si>
    <t>Estrategia Marítima Nacional</t>
  </si>
  <si>
    <t>Presentación de la Estrategia al Poder Ejecutivo</t>
  </si>
  <si>
    <t>Comunicación de remisión de la Estrategia al Poder Ejecutivo</t>
  </si>
  <si>
    <t>Coordinar la elaboración y posterior ejecución de la Estrategia Marítima Nacional</t>
  </si>
  <si>
    <r>
      <t xml:space="preserve">Área: </t>
    </r>
    <r>
      <rPr>
        <sz val="16"/>
        <color rgb="FFFFFFFF"/>
        <rFont val="Arial Nova Cond Light"/>
        <family val="2"/>
      </rPr>
      <t>División de Tecnologías de la Información y Comunicación</t>
    </r>
  </si>
  <si>
    <t>Fortalecimiento Institucional</t>
  </si>
  <si>
    <t>Cumplimiento del indicador ITICGE</t>
  </si>
  <si>
    <t>Reporte mantenimiento de equipos</t>
  </si>
  <si>
    <t>Encargada División Tecnologías de la Información y Comunicación</t>
  </si>
  <si>
    <t>Asistir a las solicitudes de soporte tecnológico los usuarios y las diferentes áreas</t>
  </si>
  <si>
    <t>Encargada División Tecnologías de la Información y Comunicación/ Soporte Técnico Informático</t>
  </si>
  <si>
    <t>Realización de back ups,  Configuración de las extensiones, cambios de IVR cuando aplica.</t>
  </si>
  <si>
    <t>Instalación de sistemas operativos y programas a los equipos tecnológicos</t>
  </si>
  <si>
    <t>Matriz control de equipos técnologicos</t>
  </si>
  <si>
    <t>Evaluar el rendimiento de los equipos informáticos para determinar si es necesario su reemplazo o actualización. 2. Matriz control de equipos tecnológicos evaluados por área.</t>
  </si>
  <si>
    <t>Reporte de incidencias y/o supervisión</t>
  </si>
  <si>
    <t>Dar mantenimiento a los equipos, mediante la aplicación de antivirus, reparaciones sencillas, limpieza  y la realización de copias de seguridad de los datos</t>
  </si>
  <si>
    <t>Reprote funcionamiento de red</t>
  </si>
  <si>
    <t>Configuración de nuevos equipos, Implementación de contraseñas seguras, Monitoreo del ancho de banda y configuración de switchs routers.</t>
  </si>
  <si>
    <t>Cumplimiento del indicador de Transparencia</t>
  </si>
  <si>
    <t>% Cumplimiento</t>
  </si>
  <si>
    <t>Estadísticas solicitudes de información</t>
  </si>
  <si>
    <t>Gestionar las informaciones solicitadas por personas físicas u organizaciones, a través de los medios para comunicarse con la institución (SAIP, correos, etc) y velar que las respuestas a solicitudes de información sean atendidas dentro de los plazos comprometidos.</t>
  </si>
  <si>
    <t>Encargada División Tecnologías de la Información y Comunicación / Soporte Técnico Informático / Responsable de Acceso a la Información (RAI)</t>
  </si>
  <si>
    <t>Velar por la actualización permanente de las informaciones de la institución contenidas en el Portal de Transparencia de la página web institucional, según mandato de la Ley 200-04</t>
  </si>
  <si>
    <t>Portal de transparencia actualizado / reporte de evaluación</t>
  </si>
  <si>
    <t>Revisar, registrar y responder las quejas, reclamos y sugerencias sobre la institución recibidas por el sistema 311</t>
  </si>
  <si>
    <t>Estadísticas 311</t>
  </si>
  <si>
    <t>Historial de respuesta a solicitudes</t>
  </si>
  <si>
    <t>Encuestas enviadas por solicitud de información</t>
  </si>
  <si>
    <t>Enviar encuesta de satisfacción a los usuarios de OAI una vez se le haya enviado la información al solicitante.</t>
  </si>
  <si>
    <t>Gestión de las comunicaciones externas</t>
  </si>
  <si>
    <t>% publicaciones gestionadas</t>
  </si>
  <si>
    <t xml:space="preserve">Mensajes e imágenes publicados en el portal institucional y medios sociales </t>
  </si>
  <si>
    <t>Preparar las publicaciones que son difundidas tanto en el portal institucional como en los medios sociales, partiendo del contenido suministrado por el Departamento Técnico y Científico y la Máxima Autoridad.</t>
  </si>
  <si>
    <t xml:space="preserve"> Encargada División Tecnologías de la Información y Comunicación</t>
  </si>
  <si>
    <t xml:space="preserve">Seguimiento al comportamiento de los riesgos de la División de TIC                       </t>
  </si>
  <si>
    <t>Matriz de Riesgos completada</t>
  </si>
  <si>
    <t>Reevaluar trimestralmente el nivel de gravedad de los riesgos de TI, 2. Identificar nuevos riesgos, y 3. Identificar la ocurrencia de siniestros.</t>
  </si>
  <si>
    <t>Autoevaluación de cumplimiento de los Controles Internos de la División de TIC</t>
  </si>
  <si>
    <t>Autoevaluar el cumplimiento de los controles internos en la ejecución de las actividades de los procesos. 2. Semestralemente, completar formulario sobre limitaciones, errores e inconsistencias, acciones y medidas correctivas, lecciones aprendidas y ajustes para mejorar la efectividad. 3. Remitir reporte a la MAE y al Encargado de Planificación y Desarrollo.</t>
  </si>
  <si>
    <r>
      <t xml:space="preserve">Área: </t>
    </r>
    <r>
      <rPr>
        <sz val="16"/>
        <color rgb="FFFFFFFF"/>
        <rFont val="Arial Nova Cond Light"/>
        <family val="2"/>
      </rPr>
      <t>Departamento Técnico y Científico</t>
    </r>
  </si>
  <si>
    <t>1. Fortalecimiento Institucional.</t>
  </si>
  <si>
    <t>1.3 Fortalecer la plataforma tecnológica.</t>
  </si>
  <si>
    <t>Adquisición y mantenimiento de equipos oceanográficos para el desarrollo de actividades concernientes a ecosistemas marítimos y marinos.</t>
  </si>
  <si>
    <t>% de gestión</t>
  </si>
  <si>
    <t>Recepción de equipos y/o mantenimiento.</t>
  </si>
  <si>
    <t>División de Embarcaciones y Equipos Marinos</t>
  </si>
  <si>
    <t xml:space="preserve">Adquisición y/o mantenimiento de equipos oceanográficos. </t>
  </si>
  <si>
    <t>Dpto. Técnico y Científico</t>
  </si>
  <si>
    <t>1.4 Posicionamiento Internacional de la ANAMAR.</t>
  </si>
  <si>
    <t>Promover la interacción de la ANAMAR con otras instituciones, en el área de la ciencia y tecnologías marinas.</t>
  </si>
  <si>
    <t>No. de participaciones</t>
  </si>
  <si>
    <t>Fotografías, notas de prensa.</t>
  </si>
  <si>
    <t xml:space="preserve">Participación como contraparte dominicana del proyecto Hurricane Underwater Gliders de la NOAA. </t>
  </si>
  <si>
    <t>2. Promoción del Desarrollo y Fortalecimiento del Sector Marítimo y Marino Nacional.</t>
  </si>
  <si>
    <t xml:space="preserve"> 2.1 Investigar para la conservación y aprovechamiento sostenible de los recursos (bióticos) del mar.</t>
  </si>
  <si>
    <t>Proveer al Estado dominicano las herramientas técnicas, científicas y jurídicas para lograr una correcta administración de sus recursos oceánicos.</t>
  </si>
  <si>
    <t xml:space="preserve">Informes técnicos </t>
  </si>
  <si>
    <t>Informes técnicos elaborados.</t>
  </si>
  <si>
    <t>División de Oceanografía y Recursos Marinos</t>
  </si>
  <si>
    <t>Evaluación de los Patrones de Invasión del Sargazo en la República Dominicana durante el 2024.</t>
  </si>
  <si>
    <t xml:space="preserve">Monitoreo de Corrientes Superficiales y Caracterización Físico-Química en la Laguna Arrecifal de Boca Chica, República Dominicana. </t>
  </si>
  <si>
    <t>Modelado Fotogramétrico en 3D para la Cuantificación de la Capacidad de Refugio en Colonias de Coral Pilar (Dendrogyra cylindrus).</t>
  </si>
  <si>
    <t>Evaluación del Estado de Salud de Dendrogyra cylindrus en Boca Chica, República Dominicana.</t>
  </si>
  <si>
    <t>Diseño de un Conservatorio de Corales: Un Refugio de Especies en Peligro Crítico.</t>
  </si>
  <si>
    <t>Estudio de la Diversidad Genética de Tres Especies de Coral en la República Dominicana.</t>
  </si>
  <si>
    <t>Elaboración de un manual de recomendaciones para obras marítimas.</t>
  </si>
  <si>
    <t xml:space="preserve"> 2.1 Investigar para la conservación y aprovechamiento sostenible de los recursos (abióticos) del mar.</t>
  </si>
  <si>
    <t>Informes técnicos</t>
  </si>
  <si>
    <t>División de Geomática, Batimetría y Cartografía</t>
  </si>
  <si>
    <t>Levantamiento batimétrico de la 2da etapa del canal de navegación de la Bahía Las Calderas.</t>
  </si>
  <si>
    <t>Fotogrametría Playa Caobita.</t>
  </si>
  <si>
    <t>Levantamiento batimétrico de la 2da etapa de la Isla Catalina.</t>
  </si>
  <si>
    <t>Fotogrametría Isla Catalina.</t>
  </si>
  <si>
    <t>Levantamiento batimétrico de la Bahía de Samaná. 4ta etapa.</t>
  </si>
  <si>
    <t xml:space="preserve"> 2.2 Monitorear los recursos costeros marinos y oceanográficos.</t>
  </si>
  <si>
    <t>División Laboratorio Oceánico</t>
  </si>
  <si>
    <t>Análisis de la velocidad y dirección del viento y oleaje dados por las boyas oceanográficas en costas dominicanas para el año 2024.</t>
  </si>
  <si>
    <t>Monitoreo y caracterización fisicoquímica y microbiológica de ecosistemas tipo playa - Costa Este.</t>
  </si>
  <si>
    <t>Monitoreo y caracterización fisicoquímica y microbiológica de ecosistemas tipo playa - Costa Sur.</t>
  </si>
  <si>
    <t>Estudio de la variabilidad de la temperatura superficial en los mares de la República Dominicana, 2023-2025.</t>
  </si>
  <si>
    <t>Impacto del sargazo en los parámetros fisicoquímicos del agua en zonas turísticas.</t>
  </si>
  <si>
    <t>2.3 Promocionar la ciencia oceanográfica y conciencia medio ambiental.</t>
  </si>
  <si>
    <t>Promover la ciencia oceanográfica y conciencia medio ambiental.</t>
  </si>
  <si>
    <t>Informe sobre acciones de educación y promoción del sector marítimo</t>
  </si>
  <si>
    <t>Publicación en redes sociales, cuadernillo, fotografías.</t>
  </si>
  <si>
    <t xml:space="preserve">División de Educación y Promoción del Sector Marítimo </t>
  </si>
  <si>
    <t xml:space="preserve">Participación en la Semana de la Geografía del Plan Lea. </t>
  </si>
  <si>
    <t>Publicación en medios digitales, fotografías.</t>
  </si>
  <si>
    <t xml:space="preserve">Programa de concientización y educación sobre los ecosistemas marinos mediante articulos de educacion ambiental y experiencias de realidad virtual. </t>
  </si>
  <si>
    <t>Listado de participantes y fotografias.</t>
  </si>
  <si>
    <t>Charlas y/o conferencias del mar y sus recursos.</t>
  </si>
  <si>
    <t>Formulario de solicitud y entrega del mapa topobatimétrico.</t>
  </si>
  <si>
    <t>Entrega de Mapas Topobatimétricos.</t>
  </si>
  <si>
    <t>2.5 Representar y defender los intereses marítimos de la República Dominicana.</t>
  </si>
  <si>
    <t>Representación del Estado dominicano en los cónclaves nacionales e internacionales en todo lo relativo al mar  sus usos y derechos.</t>
  </si>
  <si>
    <t>% de participación según convocatoria</t>
  </si>
  <si>
    <t>Publicaciones, fotografías, agenda de reunión, minutas, notas de prensa.</t>
  </si>
  <si>
    <t>Presidente ANAMAR</t>
  </si>
  <si>
    <t>Representar al Estado dominicano en cónclaves nacionales e internacionales.</t>
  </si>
  <si>
    <t>Dpto. Técnico y Científico, División Jurídica</t>
  </si>
  <si>
    <t>Participación en reuniones referentes a la negociación de fronteras marítimas de la R.D. con terceros Estados.</t>
  </si>
  <si>
    <t>1. Monitorear el cumplimiento de los Acuerdos de Desempeño laboral. 2. Remitir al MAP la relación de colaboradores con Acuerdos del Desempeño 3. Remitir al MAP el reporte de resultados de los Acuerdos del Desempeño y la Plantilla actualizada para los servidores públicos con Acuerdos del Desempeño elaborados.</t>
  </si>
  <si>
    <t>Informe de implementación del Plan de Clima</t>
  </si>
  <si>
    <t>Plan de mejora elaborado e implementado</t>
  </si>
  <si>
    <t>1. Elaborar un Plan de Mejora en base a los resultados obtenidos en la aplicación de la Encuesta de Clima Laboral 2024.</t>
  </si>
  <si>
    <t>1. Solicitar vía correo electrónico a los Encargados de áreas, la detección de necesidades de capacitación a través del formulario para estos fines, 2.Elaborar plan de capacitación y presupuesto  a partir de las necesidades  detectadas. 3.Velar por la elaboración y  ejecución del programa de capacitación a fin de proveer los conocimientos y las competencias necesarias al personal que favorezcan un óptimo desempeño de los puestos de trabajo.</t>
  </si>
  <si>
    <t>Analista RRHH. INAP y Todas las áreas de la ANAMAR</t>
  </si>
  <si>
    <t>1. Enviar reporte semanal de la MAE a soporte tecnico informatico para plasmar en el control semanal de asistencia las novedades del personal.</t>
  </si>
  <si>
    <t>1.Autoevaluar el cumplimiento de los controles internos en la ejecución de las actividades de los procesos. 2. Semestralemente, completar formulario sobre limitaciones, errores e inconsistencias, acciones y medidas correctivas, lecciones aprendidas y ajustes para mejorar la efectividad. 3. Remitir reporte al presidente de la ANAMAR y al Encargado(a) de Planificación y Desarrollo.</t>
  </si>
  <si>
    <t xml:space="preserve">Proveer al Estado Dominicano las herramientas técnicas, científicas y jurídicas para lograr una correcta administración de sus recursos oceánicos; así como asesorar al Poder Ejecutivo, así como a todas las instituciones del Estado vinculadas al sector marítimo, existentes o que se establezcan en el futuro, en lo relativo al mar, usos y derechos. </t>
  </si>
  <si>
    <t xml:space="preserve">
1. Fortalecimiento Institucional</t>
  </si>
  <si>
    <t>Encargado/a de Planificación y Desarrollo</t>
  </si>
  <si>
    <t>Implementación de ISO 37001</t>
  </si>
  <si>
    <t xml:space="preserve">Realizar Encuesta Institucional de Satisfacción Ciudadana respecto a la calidad de los servicios públicos, que alimentará los indicadores 1.6 y 1.7 del SISMAP                          </t>
  </si>
  <si>
    <t>RD$878,000</t>
  </si>
  <si>
    <t>Norma Implementada</t>
  </si>
  <si>
    <t>Certificación ISO 37001 de Sistema de Gestión Antisoborno</t>
  </si>
  <si>
    <t xml:space="preserve">1. Cumplir con los requerimientos propios de la ISO 37001, solicitados a través de la División de Planificación y Desarrollo. 2.Aplicar y dar seguimineto a las acciones necesarias para la implementación de la norma. 3. Realizar un cronograma en donde se establezcan el detalle y porcentajes de los avances de la implementación.  </t>
  </si>
  <si>
    <t>1. Elabora matriz para la elaboración del POA 2026 de la institución por áreas, 2. Remite matriz a las diferentes áreas,  3. Brindar apoyo a las áreas para completar la plantilla, 4.Reúne los planes de las áreas, elaborar el consolidado. 5. Socializar con todas las áreasel POA consolidado.</t>
  </si>
  <si>
    <t>Elaboración de Informe Semestral y la Memoria Institucional</t>
  </si>
  <si>
    <t>Informe Semestral y Memoria Institucional</t>
  </si>
  <si>
    <t>1. Solicitar a todos los encargados de áreas la elaboración de los informes de sus respectivas unidades, 2. Analizar las informaciones recibidas destacando los aportes más relevantes., 3.Elaborar Informe Semestral y Memoria Institucional, 4. Publicar documenstos en el Sistema de Administración de Memorias Institucionales (SAMI) y según requerimiento remitir ejemplares (2) a la Presidencia.</t>
  </si>
  <si>
    <t>División de Planificación y Desarrollo</t>
  </si>
  <si>
    <t xml:space="preserve">1. Elaborar los acuerdos de desempeño laboral.,  2. Aperturar el período de evaluación., 3. Aplicar las evaluaciones de desempeño. </t>
  </si>
  <si>
    <t>1. Remitir al MAP listados de participantes admitidos y declinados. 2. remitir al map las actas de cada una de las fases del concurso. 3. Publicar en el sismap en coordinacion con la analista los documentos de cada una de las fases.4. Enviar evidencias y correos a la analista del MAP: registros de participantes, fotos.</t>
  </si>
  <si>
    <t xml:space="preserve">1.Concursos Públicos de Selección de Personal:  Admisión de concursantes,  2. Evaluación de participantes admitidos, 3. Revisión por el jurado de las evaluaciones, 4. Realizar acción de personal y resolución de entrada, salida y promoción de personal. </t>
  </si>
  <si>
    <t>MAE</t>
  </si>
  <si>
    <t>Jimmy García Saviñón</t>
  </si>
  <si>
    <t xml:space="preserve">Aprobado por: </t>
  </si>
  <si>
    <t xml:space="preserve">Elaborado por: </t>
  </si>
  <si>
    <t>Daniela Jiménez Zala</t>
  </si>
  <si>
    <t xml:space="preserve">Enc. Div. Recursos Humanos </t>
  </si>
  <si>
    <t xml:space="preserve">Breny M. Castillo </t>
  </si>
  <si>
    <t xml:space="preserve">Enc. Div. Tecnologías de la Información y Comunicación </t>
  </si>
  <si>
    <t xml:space="preserve">           Enc. Depto. Administrativo y Financiero</t>
  </si>
  <si>
    <t>Enc. Depto. Técnico y Científico</t>
  </si>
  <si>
    <t xml:space="preserve">                                         Gloria García</t>
  </si>
  <si>
    <t>PLAN OPERATIVO ANUAL 2025</t>
  </si>
  <si>
    <t xml:space="preserve">AUTORIDAD NACIONAL DE ASUNTOS MARÍTIMOS </t>
  </si>
  <si>
    <r>
      <rPr>
        <b/>
        <sz val="12"/>
        <color theme="1" tint="0.34998626667073579"/>
        <rFont val="Arial Nova Cond Light"/>
        <family val="2"/>
      </rPr>
      <t>División de Planificación y Deasarrolo</t>
    </r>
    <r>
      <rPr>
        <b/>
        <sz val="12"/>
        <color theme="0"/>
        <rFont val="Arial Nova Cond Light"/>
        <family val="2"/>
      </rPr>
      <t xml:space="preserve"> dfEARROLO</t>
    </r>
  </si>
  <si>
    <t>1. Realizar informe de logros del PEI 2019 - 2024, 2. Elabora matriz para la elaboración del PEI de la institución por áreas, 3. Remite matriz a las diferentes áreas,  4. Brindar apoyo a las áreas para completar la matriz, 5. Consolidar los planes de las áreas, 6. Socializar con todas las áreas el Plan consolidado.</t>
  </si>
  <si>
    <t>1. Dar seguimiento a los POA's de la institución trimestralmente, 2. Realizar reuniones trimestrales con todos los responsables para conocer los resultados de los indicadores, 3. Elaborar informes de los avances alcanzados, de acuerdo a las metas establecidas para cada producto, 4.Elaborar informe de cierre de año con el resultado final de la ejecución de los POA's.</t>
  </si>
  <si>
    <t xml:space="preserve">1.Elaborar el cronograma de trabajo, respecto al inicio y final de la planificación de las compras y contrataciones de la Institución, 2. Elaborar una lista de bienes, servicios y obras que requiera la Institución para el cumplimiento de las actividades plasmadas en el PEI y el POA 3. Solicitar a cada área de la ANAMAR elaborar los planes de compras y contrataciones preliminares, definiendo sus necesidades departamentales conforme al POA, 4. Consolidar los planes anuales preliminares de cada área, para formular el Plan Anual de Compras y Contrataciones definitivo, 5. Remitir el PACC 2026 a la Sección de Compras y Contrataciones para la carga y publicación del plan en el Portal Transaccional de Compras Dominicanas. </t>
  </si>
  <si>
    <t>Informe de auditoría del MAP</t>
  </si>
  <si>
    <t>RD$1,000,000.00</t>
  </si>
  <si>
    <t>RD$15,000.00</t>
  </si>
  <si>
    <t>1. Reevaluar el nivel de gravedad de los riesgos de su área trimestralmente, 2. Identificar nuevos riesgos, 3. Identificar la ocurrencia de siniestros  4. Elaboración Informe análisis costo beneficio y planes de seguimiento.</t>
  </si>
  <si>
    <t>RD$40,000.00</t>
  </si>
  <si>
    <t>Departamento Administrativo y Finacniero</t>
  </si>
  <si>
    <t>1. Solicitar al INAP las capacitaciones disponibles del año. 2. Enviar a todas las areas las capacitaciones disponibles del INAP. 3. Dar seguimiento a coordinadora del INAP para agendar las capacitaciones. 4. Dar seguimiento a los colaboradores para evidenciar las capacitaciones en el SISMAP.</t>
  </si>
  <si>
    <t>Departamento Administrativo y Financiero, Máxima Autoridad de la ANAMAR.</t>
  </si>
  <si>
    <t>% de asistencia a las áreas según solicitudes</t>
  </si>
  <si>
    <t>RD$378,000.00</t>
  </si>
  <si>
    <r>
      <t xml:space="preserve">Área: </t>
    </r>
    <r>
      <rPr>
        <sz val="16"/>
        <color rgb="FFFFFFFF"/>
        <rFont val="Arial Nova Cond Light"/>
        <family val="2"/>
      </rPr>
      <t>Departamemto Administrativo y Financiero</t>
    </r>
  </si>
  <si>
    <t xml:space="preserve">                                        Ileana Fuertes Robles</t>
  </si>
  <si>
    <t xml:space="preserve">                Enc. Div. Jurídica</t>
  </si>
  <si>
    <t xml:space="preserve">               Laura G. De La Cruz</t>
  </si>
  <si>
    <t xml:space="preserve">             Enc. Div. Planificación y Desarrollo</t>
  </si>
  <si>
    <r>
      <t xml:space="preserve">                           </t>
    </r>
    <r>
      <rPr>
        <b/>
        <sz val="12"/>
        <color theme="1"/>
        <rFont val="Aptos Narrow"/>
        <family val="2"/>
        <scheme val="minor"/>
      </rPr>
      <t>Yamilet Reyes Rodríguez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</si>
</sst>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
    <numFmt numFmtId="165" formatCode="_([$$-1C0A]* #,##0.00_);_([$$-1C0A]* \(#,##0.00\);_([$$-1C0A]* &quot;-&quot;??_);_(@_)"/>
  </numFmts>
  <fonts count="30" x14ac:knownFonts="1">
    <font>
      <sz val="11"/>
      <color theme="1"/>
      <name val="Aptos Narrow"/>
      <family val="2"/>
      <scheme val="minor"/>
    </font>
    <font>
      <sz val="11"/>
      <color theme="1"/>
      <name val="Aptos Narrow"/>
      <family val="2"/>
      <scheme val="minor"/>
    </font>
    <font>
      <b/>
      <sz val="16"/>
      <color indexed="9"/>
      <name val="Arial Nova Cond Light"/>
      <family val="2"/>
    </font>
    <font>
      <sz val="16"/>
      <color rgb="FFFFFFFF"/>
      <name val="Arial Nova Cond Light"/>
      <family val="2"/>
    </font>
    <font>
      <b/>
      <sz val="12"/>
      <color theme="0"/>
      <name val="Arial Nova Cond Light"/>
      <family val="2"/>
    </font>
    <font>
      <b/>
      <sz val="11"/>
      <color theme="0"/>
      <name val="Arial Nova Cond Light"/>
      <family val="2"/>
    </font>
    <font>
      <sz val="11"/>
      <color indexed="8"/>
      <name val="Arial Nova Cond Light"/>
      <family val="2"/>
    </font>
    <font>
      <sz val="11"/>
      <color theme="1"/>
      <name val="Arial Nova Cond Light"/>
      <family val="2"/>
    </font>
    <font>
      <sz val="11"/>
      <name val="Arial Nova Cond Light"/>
      <family val="2"/>
    </font>
    <font>
      <sz val="12"/>
      <color theme="1"/>
      <name val="Arial Nova Cond Light"/>
      <family val="2"/>
    </font>
    <font>
      <sz val="11"/>
      <color indexed="8"/>
      <name val="Calibri"/>
      <family val="2"/>
    </font>
    <font>
      <b/>
      <sz val="11"/>
      <color indexed="8"/>
      <name val="Arial Nova Cond Light"/>
      <family val="2"/>
    </font>
    <font>
      <sz val="11"/>
      <color rgb="FF002060"/>
      <name val="Arial Nova Cond Light"/>
      <family val="2"/>
    </font>
    <font>
      <b/>
      <sz val="12"/>
      <name val="Arial Nova Cond Light"/>
      <family val="2"/>
    </font>
    <font>
      <sz val="11"/>
      <color rgb="FF000000"/>
      <name val="Arial Nova Cond Light"/>
      <family val="2"/>
    </font>
    <font>
      <b/>
      <sz val="16"/>
      <name val="Arial Nova Cond Light"/>
      <family val="2"/>
    </font>
    <font>
      <b/>
      <sz val="16"/>
      <color theme="0"/>
      <name val="Arial Nova Cond Light"/>
      <family val="2"/>
    </font>
    <font>
      <sz val="16"/>
      <color indexed="8"/>
      <name val="Arial Nova Cond Light"/>
      <family val="2"/>
    </font>
    <font>
      <sz val="12"/>
      <name val="Arial Nova Cond Light"/>
      <family val="2"/>
    </font>
    <font>
      <b/>
      <sz val="11"/>
      <color theme="1"/>
      <name val="Aptos Narrow"/>
      <family val="2"/>
      <scheme val="minor"/>
    </font>
    <font>
      <b/>
      <sz val="11"/>
      <name val="Arial Nova Cond Light"/>
      <family val="2"/>
    </font>
    <font>
      <b/>
      <sz val="11"/>
      <color theme="1"/>
      <name val="Arial Nova Cond Light"/>
      <family val="2"/>
    </font>
    <font>
      <sz val="14"/>
      <color theme="1"/>
      <name val="Aptos Narrow"/>
      <family val="2"/>
      <scheme val="minor"/>
    </font>
    <font>
      <sz val="14"/>
      <name val="Arial Nova Cond Light"/>
      <family val="2"/>
    </font>
    <font>
      <b/>
      <sz val="14"/>
      <color theme="1"/>
      <name val="Aptos Narrow"/>
      <family val="2"/>
      <scheme val="minor"/>
    </font>
    <font>
      <sz val="12"/>
      <color theme="1"/>
      <name val="Aptos Narrow"/>
      <family val="2"/>
      <scheme val="minor"/>
    </font>
    <font>
      <b/>
      <sz val="12"/>
      <color theme="1"/>
      <name val="Aptos Narrow"/>
      <family val="2"/>
      <scheme val="minor"/>
    </font>
    <font>
      <b/>
      <sz val="12"/>
      <color theme="1"/>
      <name val="Arial Nova Cond Light"/>
      <family val="2"/>
    </font>
    <font>
      <b/>
      <sz val="12"/>
      <color theme="3" tint="9.9978637043366805E-2"/>
      <name val="Arial Nova Cond Light"/>
      <family val="2"/>
    </font>
    <font>
      <b/>
      <sz val="12"/>
      <color theme="1" tint="0.34998626667073579"/>
      <name val="Arial Nova Cond Light"/>
      <family val="2"/>
    </font>
  </fonts>
  <fills count="7">
    <fill>
      <patternFill patternType="none"/>
    </fill>
    <fill>
      <patternFill patternType="gray125"/>
    </fill>
    <fill>
      <patternFill patternType="solid">
        <fgColor theme="3" tint="0.249977111117893"/>
        <bgColor indexed="64"/>
      </patternFill>
    </fill>
    <fill>
      <patternFill patternType="solid">
        <fgColor theme="3" tint="0.499984740745262"/>
        <bgColor indexed="64"/>
      </patternFill>
    </fill>
    <fill>
      <patternFill patternType="solid">
        <fgColor theme="3" tint="0.89999084444715716"/>
        <bgColor indexed="64"/>
      </patternFill>
    </fill>
    <fill>
      <patternFill patternType="solid">
        <fgColor theme="0"/>
        <bgColor indexed="64"/>
      </patternFill>
    </fill>
    <fill>
      <patternFill patternType="solid">
        <fgColor theme="0" tint="-0.249977111117893"/>
        <bgColor indexed="64"/>
      </patternFill>
    </fill>
  </fills>
  <borders count="45">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0" fillId="0" borderId="0"/>
  </cellStyleXfs>
  <cellXfs count="369">
    <xf numFmtId="0" fontId="0" fillId="0" borderId="0" xfId="0"/>
    <xf numFmtId="0" fontId="4" fillId="3" borderId="3"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8"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3" xfId="0" applyFont="1" applyBorder="1" applyAlignment="1">
      <alignment horizontal="center" vertical="center" wrapText="1"/>
    </xf>
    <xf numFmtId="0" fontId="6" fillId="0" borderId="3" xfId="0" applyFont="1" applyBorder="1" applyAlignment="1" applyProtection="1">
      <alignment horizontal="left" vertical="center" wrapText="1"/>
      <protection locked="0"/>
    </xf>
    <xf numFmtId="9" fontId="8" fillId="4" borderId="3" xfId="0" applyNumberFormat="1" applyFont="1" applyFill="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49" fontId="7" fillId="0" borderId="3" xfId="0" applyNumberFormat="1" applyFont="1" applyBorder="1" applyAlignment="1">
      <alignment horizontal="center" vertical="center" wrapText="1"/>
    </xf>
    <xf numFmtId="0" fontId="6" fillId="4" borderId="3" xfId="0" applyFont="1" applyFill="1" applyBorder="1" applyAlignment="1" applyProtection="1">
      <alignment horizontal="center" vertical="center"/>
      <protection locked="0"/>
    </xf>
    <xf numFmtId="9" fontId="8" fillId="4" borderId="15" xfId="0" applyNumberFormat="1" applyFont="1" applyFill="1" applyBorder="1" applyAlignment="1" applyProtection="1">
      <alignment horizontal="center" vertical="center" wrapText="1"/>
      <protection locked="0"/>
    </xf>
    <xf numFmtId="9" fontId="8" fillId="4" borderId="16" xfId="0" applyNumberFormat="1" applyFont="1" applyFill="1" applyBorder="1" applyAlignment="1" applyProtection="1">
      <alignment horizontal="center" vertical="center" wrapText="1"/>
      <protection locked="0"/>
    </xf>
    <xf numFmtId="0" fontId="8" fillId="0" borderId="3" xfId="0" applyFont="1" applyBorder="1" applyAlignment="1" applyProtection="1">
      <alignment horizontal="left" vertical="center" wrapText="1"/>
      <protection locked="0"/>
    </xf>
    <xf numFmtId="9" fontId="8" fillId="4" borderId="8" xfId="0" applyNumberFormat="1" applyFont="1" applyFill="1" applyBorder="1" applyAlignment="1" applyProtection="1">
      <alignment horizontal="center" vertical="center" wrapText="1"/>
      <protection locked="0"/>
    </xf>
    <xf numFmtId="9" fontId="8" fillId="4" borderId="26" xfId="0" applyNumberFormat="1" applyFont="1" applyFill="1" applyBorder="1" applyAlignment="1" applyProtection="1">
      <alignment horizontal="center" vertical="center" wrapText="1"/>
      <protection locked="0"/>
    </xf>
    <xf numFmtId="0" fontId="6" fillId="0" borderId="3" xfId="0" applyFont="1" applyBorder="1" applyAlignment="1" applyProtection="1">
      <alignment vertical="center" wrapText="1"/>
      <protection locked="0"/>
    </xf>
    <xf numFmtId="9" fontId="7" fillId="0" borderId="3" xfId="0" applyNumberFormat="1" applyFont="1" applyBorder="1" applyAlignment="1">
      <alignment horizontal="center" vertical="center" wrapText="1"/>
    </xf>
    <xf numFmtId="9" fontId="8" fillId="4" borderId="26" xfId="2" applyFont="1" applyFill="1" applyBorder="1" applyAlignment="1" applyProtection="1">
      <alignment horizontal="center" vertical="center" wrapText="1"/>
      <protection locked="0"/>
    </xf>
    <xf numFmtId="1" fontId="8" fillId="4" borderId="15" xfId="0" applyNumberFormat="1" applyFont="1" applyFill="1" applyBorder="1" applyAlignment="1" applyProtection="1">
      <alignment horizontal="center" vertical="center" wrapText="1"/>
      <protection locked="0"/>
    </xf>
    <xf numFmtId="1" fontId="8" fillId="4" borderId="3" xfId="0" applyNumberFormat="1" applyFont="1" applyFill="1" applyBorder="1" applyAlignment="1" applyProtection="1">
      <alignment horizontal="center" vertical="center" wrapText="1"/>
      <protection locked="0"/>
    </xf>
    <xf numFmtId="1" fontId="8" fillId="4" borderId="8" xfId="0" applyNumberFormat="1" applyFont="1" applyFill="1" applyBorder="1" applyAlignment="1" applyProtection="1">
      <alignment horizontal="center" vertical="center" wrapText="1"/>
      <protection locked="0"/>
    </xf>
    <xf numFmtId="1" fontId="8" fillId="4" borderId="26" xfId="0" applyNumberFormat="1" applyFont="1" applyFill="1" applyBorder="1" applyAlignment="1" applyProtection="1">
      <alignment horizontal="center" vertical="center" wrapText="1"/>
      <protection locked="0"/>
    </xf>
    <xf numFmtId="49" fontId="8" fillId="0" borderId="3" xfId="3" applyNumberFormat="1" applyFont="1" applyBorder="1" applyAlignment="1">
      <alignment horizontal="left" vertical="center" wrapText="1"/>
    </xf>
    <xf numFmtId="0" fontId="8" fillId="4" borderId="3"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3" xfId="0"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protection locked="0"/>
    </xf>
    <xf numFmtId="0" fontId="11" fillId="4" borderId="3" xfId="0" applyFont="1" applyFill="1" applyBorder="1" applyAlignment="1" applyProtection="1">
      <alignment horizontal="center" vertical="center"/>
      <protection locked="0"/>
    </xf>
    <xf numFmtId="1" fontId="12" fillId="4" borderId="15" xfId="2" applyNumberFormat="1" applyFont="1" applyFill="1" applyBorder="1" applyAlignment="1" applyProtection="1">
      <alignment horizontal="center" vertical="center" wrapText="1"/>
      <protection locked="0"/>
    </xf>
    <xf numFmtId="1" fontId="12" fillId="4" borderId="3" xfId="2" applyNumberFormat="1" applyFont="1" applyFill="1" applyBorder="1" applyAlignment="1" applyProtection="1">
      <alignment horizontal="center" vertical="center" wrapText="1"/>
      <protection locked="0"/>
    </xf>
    <xf numFmtId="1" fontId="12" fillId="4" borderId="8" xfId="2" applyNumberFormat="1" applyFont="1" applyFill="1" applyBorder="1" applyAlignment="1" applyProtection="1">
      <alignment horizontal="center" vertical="center" wrapText="1"/>
      <protection locked="0"/>
    </xf>
    <xf numFmtId="9" fontId="12" fillId="4" borderId="15" xfId="2" applyFont="1" applyFill="1" applyBorder="1" applyAlignment="1" applyProtection="1">
      <alignment horizontal="center" vertical="center" wrapText="1"/>
      <protection locked="0"/>
    </xf>
    <xf numFmtId="9" fontId="12" fillId="4" borderId="3" xfId="2" applyFont="1" applyFill="1" applyBorder="1" applyAlignment="1" applyProtection="1">
      <alignment horizontal="center" vertical="center" wrapText="1"/>
      <protection locked="0"/>
    </xf>
    <xf numFmtId="9" fontId="12" fillId="4" borderId="16" xfId="2" applyFont="1" applyFill="1" applyBorder="1" applyAlignment="1" applyProtection="1">
      <alignment horizontal="center" vertical="center" wrapText="1"/>
      <protection locked="0"/>
    </xf>
    <xf numFmtId="0" fontId="11" fillId="0" borderId="3" xfId="0" applyFont="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6" fillId="0" borderId="3" xfId="0" applyFont="1" applyBorder="1" applyAlignment="1" applyProtection="1">
      <alignment horizontal="center" vertical="center"/>
      <protection locked="0"/>
    </xf>
    <xf numFmtId="0" fontId="8" fillId="0" borderId="16" xfId="0" applyFont="1" applyBorder="1" applyAlignment="1" applyProtection="1">
      <alignment horizontal="center" vertical="center" wrapText="1"/>
      <protection locked="0"/>
    </xf>
    <xf numFmtId="0" fontId="8" fillId="4" borderId="16" xfId="0" applyFont="1" applyFill="1" applyBorder="1" applyAlignment="1" applyProtection="1">
      <alignment horizontal="center" vertical="center" wrapText="1"/>
      <protection locked="0"/>
    </xf>
    <xf numFmtId="1" fontId="8" fillId="0" borderId="3" xfId="0" applyNumberFormat="1" applyFont="1" applyBorder="1" applyAlignment="1" applyProtection="1">
      <alignment horizontal="center" vertical="center" wrapText="1"/>
      <protection locked="0"/>
    </xf>
    <xf numFmtId="1" fontId="8" fillId="0" borderId="16" xfId="0" applyNumberFormat="1" applyFont="1" applyBorder="1" applyAlignment="1" applyProtection="1">
      <alignment horizontal="center" vertical="center" wrapText="1"/>
      <protection locked="0"/>
    </xf>
    <xf numFmtId="9" fontId="8" fillId="0" borderId="3" xfId="2" applyFont="1" applyFill="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0" fontId="8" fillId="0" borderId="3" xfId="0" applyFont="1" applyBorder="1" applyAlignment="1">
      <alignment vertical="center" wrapText="1"/>
    </xf>
    <xf numFmtId="0" fontId="11" fillId="0" borderId="3" xfId="0" applyFont="1" applyBorder="1" applyAlignment="1" applyProtection="1">
      <alignment vertical="center" wrapText="1"/>
      <protection locked="0"/>
    </xf>
    <xf numFmtId="1" fontId="8" fillId="0" borderId="15" xfId="0" applyNumberFormat="1" applyFont="1" applyBorder="1" applyAlignment="1" applyProtection="1">
      <alignment horizontal="center" vertical="center" wrapText="1"/>
      <protection locked="0"/>
    </xf>
    <xf numFmtId="9" fontId="6" fillId="0" borderId="3" xfId="0" applyNumberFormat="1" applyFont="1" applyBorder="1" applyAlignment="1" applyProtection="1">
      <alignment horizontal="center" vertical="center" wrapText="1"/>
      <protection locked="0"/>
    </xf>
    <xf numFmtId="1" fontId="8" fillId="4" borderId="16" xfId="2" applyNumberFormat="1" applyFont="1" applyFill="1" applyBorder="1" applyAlignment="1" applyProtection="1">
      <alignment horizontal="center" vertical="center" wrapText="1"/>
      <protection locked="0"/>
    </xf>
    <xf numFmtId="9" fontId="6" fillId="0" borderId="3" xfId="0" applyNumberFormat="1" applyFont="1" applyBorder="1" applyAlignment="1" applyProtection="1">
      <alignment horizontal="center" vertical="center"/>
      <protection locked="0"/>
    </xf>
    <xf numFmtId="9" fontId="8" fillId="4" borderId="15" xfId="2" applyFont="1" applyFill="1" applyBorder="1" applyAlignment="1" applyProtection="1">
      <alignment horizontal="center" vertical="center" wrapText="1"/>
      <protection locked="0"/>
    </xf>
    <xf numFmtId="49" fontId="8" fillId="0" borderId="3" xfId="2" applyNumberFormat="1" applyFont="1" applyFill="1" applyBorder="1" applyAlignment="1" applyProtection="1">
      <alignment horizontal="center" vertical="center" wrapText="1"/>
      <protection locked="0"/>
    </xf>
    <xf numFmtId="1" fontId="12" fillId="0" borderId="15" xfId="2" applyNumberFormat="1" applyFont="1" applyFill="1" applyBorder="1" applyAlignment="1" applyProtection="1">
      <alignment horizontal="center" vertical="center" wrapText="1"/>
      <protection locked="0"/>
    </xf>
    <xf numFmtId="1" fontId="12" fillId="0" borderId="3" xfId="2" applyNumberFormat="1" applyFont="1" applyFill="1" applyBorder="1" applyAlignment="1" applyProtection="1">
      <alignment horizontal="center" vertical="center" wrapText="1"/>
      <protection locked="0"/>
    </xf>
    <xf numFmtId="43" fontId="6" fillId="0" borderId="7" xfId="0" applyNumberFormat="1" applyFont="1" applyBorder="1" applyAlignment="1" applyProtection="1">
      <alignment horizontal="center" vertical="center"/>
      <protection locked="0"/>
    </xf>
    <xf numFmtId="0" fontId="8" fillId="5" borderId="3" xfId="0" applyFont="1" applyFill="1" applyBorder="1" applyAlignment="1">
      <alignment vertical="center" wrapText="1"/>
    </xf>
    <xf numFmtId="0" fontId="8" fillId="5" borderId="3"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protection locked="0"/>
    </xf>
    <xf numFmtId="49" fontId="6" fillId="5" borderId="3" xfId="0" applyNumberFormat="1" applyFont="1" applyFill="1" applyBorder="1" applyAlignment="1" applyProtection="1">
      <alignment horizontal="center" vertical="center"/>
      <protection locked="0"/>
    </xf>
    <xf numFmtId="0" fontId="6" fillId="5" borderId="3" xfId="0" applyFont="1" applyFill="1" applyBorder="1" applyAlignment="1" applyProtection="1">
      <alignment horizontal="left" vertical="center" wrapText="1"/>
      <protection locked="0"/>
    </xf>
    <xf numFmtId="49" fontId="6" fillId="5" borderId="3" xfId="0" applyNumberFormat="1" applyFont="1" applyFill="1" applyBorder="1" applyAlignment="1" applyProtection="1">
      <alignment vertical="center"/>
      <protection locked="0"/>
    </xf>
    <xf numFmtId="0" fontId="6" fillId="0" borderId="22" xfId="0" applyFont="1" applyBorder="1" applyAlignment="1" applyProtection="1">
      <alignment horizontal="left" vertical="center" wrapText="1"/>
      <protection locked="0"/>
    </xf>
    <xf numFmtId="9" fontId="6" fillId="5" borderId="3" xfId="0" applyNumberFormat="1" applyFont="1" applyFill="1" applyBorder="1" applyAlignment="1" applyProtection="1">
      <alignment horizontal="center" vertical="center"/>
      <protection locked="0"/>
    </xf>
    <xf numFmtId="49" fontId="6" fillId="0" borderId="22" xfId="0" applyNumberFormat="1" applyFont="1" applyBorder="1" applyAlignment="1" applyProtection="1">
      <alignment horizontal="center" vertical="center"/>
      <protection locked="0"/>
    </xf>
    <xf numFmtId="0" fontId="6" fillId="0" borderId="22" xfId="0" applyFont="1" applyBorder="1" applyAlignment="1" applyProtection="1">
      <alignment vertical="center" wrapText="1"/>
      <protection locked="0"/>
    </xf>
    <xf numFmtId="49" fontId="12" fillId="5" borderId="22" xfId="2" applyNumberFormat="1" applyFont="1" applyFill="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protection locked="0"/>
    </xf>
    <xf numFmtId="43" fontId="6" fillId="0" borderId="22" xfId="0" applyNumberFormat="1" applyFont="1" applyBorder="1" applyAlignment="1" applyProtection="1">
      <alignment horizontal="center" vertical="center"/>
      <protection locked="0"/>
    </xf>
    <xf numFmtId="49" fontId="12" fillId="5" borderId="3" xfId="2" applyNumberFormat="1" applyFont="1" applyFill="1" applyBorder="1" applyAlignment="1" applyProtection="1">
      <alignment horizontal="center" vertical="center" wrapText="1"/>
      <protection locked="0"/>
    </xf>
    <xf numFmtId="43" fontId="8" fillId="0" borderId="3" xfId="0" applyNumberFormat="1" applyFont="1" applyBorder="1" applyAlignment="1" applyProtection="1">
      <alignment horizontal="center" vertical="center" wrapText="1"/>
      <protection locked="0"/>
    </xf>
    <xf numFmtId="44" fontId="8" fillId="0" borderId="3" xfId="1" applyFont="1" applyBorder="1" applyAlignment="1" applyProtection="1">
      <alignment horizontal="center" vertical="center" wrapText="1"/>
      <protection locked="0"/>
    </xf>
    <xf numFmtId="49" fontId="12" fillId="0" borderId="3" xfId="2" applyNumberFormat="1"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8" fillId="5" borderId="3" xfId="0" applyFont="1" applyFill="1" applyBorder="1" applyAlignment="1" applyProtection="1">
      <alignment horizontal="left" vertical="center" wrapText="1"/>
      <protection locked="0"/>
    </xf>
    <xf numFmtId="43" fontId="8" fillId="0" borderId="28" xfId="0" applyNumberFormat="1" applyFont="1" applyBorder="1" applyAlignment="1" applyProtection="1">
      <alignment horizontal="center" vertical="center" wrapText="1"/>
      <protection locked="0"/>
    </xf>
    <xf numFmtId="0" fontId="8" fillId="0" borderId="7" xfId="0" applyFont="1" applyBorder="1" applyAlignment="1" applyProtection="1">
      <alignment vertical="center" wrapText="1"/>
      <protection locked="0"/>
    </xf>
    <xf numFmtId="0" fontId="4" fillId="2" borderId="15"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15" fillId="4" borderId="3" xfId="0" applyFont="1" applyFill="1" applyBorder="1" applyAlignment="1" applyProtection="1">
      <alignment horizontal="center" vertical="center" wrapText="1"/>
      <protection locked="0"/>
    </xf>
    <xf numFmtId="44" fontId="6" fillId="0" borderId="3" xfId="1" applyFont="1" applyFill="1" applyBorder="1" applyAlignment="1" applyProtection="1">
      <alignment vertical="center"/>
      <protection locked="0"/>
    </xf>
    <xf numFmtId="9" fontId="8" fillId="4" borderId="3" xfId="2" applyFont="1" applyFill="1" applyBorder="1" applyAlignment="1" applyProtection="1">
      <alignment horizontal="center" vertical="center" wrapText="1"/>
      <protection locked="0"/>
    </xf>
    <xf numFmtId="9" fontId="8" fillId="4" borderId="16" xfId="2" applyFont="1" applyFill="1" applyBorder="1" applyAlignment="1" applyProtection="1">
      <alignment horizontal="center" vertical="center" wrapText="1"/>
      <protection locked="0"/>
    </xf>
    <xf numFmtId="9" fontId="8" fillId="4" borderId="37" xfId="2" applyFont="1" applyFill="1" applyBorder="1" applyAlignment="1" applyProtection="1">
      <alignment horizontal="center" vertical="center" wrapText="1"/>
      <protection locked="0"/>
    </xf>
    <xf numFmtId="0" fontId="6" fillId="0" borderId="3" xfId="0" applyFont="1" applyBorder="1" applyAlignment="1" applyProtection="1">
      <alignment horizontal="left" vertical="center"/>
      <protection locked="0"/>
    </xf>
    <xf numFmtId="0" fontId="15" fillId="0" borderId="3" xfId="0" applyFont="1" applyBorder="1" applyAlignment="1" applyProtection="1">
      <alignment horizontal="center" vertical="center" wrapText="1"/>
      <protection locked="0"/>
    </xf>
    <xf numFmtId="1" fontId="6" fillId="0" borderId="15" xfId="0" applyNumberFormat="1" applyFont="1" applyBorder="1" applyAlignment="1" applyProtection="1">
      <alignment horizontal="center" vertical="center"/>
      <protection locked="0"/>
    </xf>
    <xf numFmtId="1" fontId="6" fillId="0" borderId="3" xfId="0" applyNumberFormat="1"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0" fillId="0" borderId="3" xfId="0" applyBorder="1" applyAlignment="1">
      <alignment horizontal="center"/>
    </xf>
    <xf numFmtId="0" fontId="16" fillId="0" borderId="3" xfId="0" applyFont="1" applyBorder="1" applyAlignment="1" applyProtection="1">
      <alignment horizontal="center" vertical="center" wrapText="1"/>
      <protection locked="0"/>
    </xf>
    <xf numFmtId="44" fontId="6" fillId="0" borderId="3" xfId="1" applyFont="1" applyFill="1" applyBorder="1" applyAlignment="1" applyProtection="1">
      <alignment horizontal="center" vertical="center"/>
      <protection locked="0"/>
    </xf>
    <xf numFmtId="1" fontId="8" fillId="0" borderId="3" xfId="2" applyNumberFormat="1" applyFont="1" applyFill="1" applyBorder="1" applyAlignment="1" applyProtection="1">
      <alignment horizontal="center" vertical="center" wrapText="1"/>
      <protection locked="0"/>
    </xf>
    <xf numFmtId="9" fontId="8" fillId="0" borderId="15" xfId="0" applyNumberFormat="1" applyFont="1" applyBorder="1" applyAlignment="1" applyProtection="1">
      <alignment horizontal="center" vertical="center" wrapText="1"/>
      <protection locked="0"/>
    </xf>
    <xf numFmtId="0" fontId="0" fillId="0" borderId="3" xfId="0" applyBorder="1"/>
    <xf numFmtId="9" fontId="8" fillId="0" borderId="16" xfId="0" applyNumberFormat="1" applyFont="1" applyBorder="1" applyAlignment="1" applyProtection="1">
      <alignment horizontal="center" vertical="center" wrapText="1"/>
      <protection locked="0"/>
    </xf>
    <xf numFmtId="0" fontId="0" fillId="4" borderId="3" xfId="0" applyFill="1" applyBorder="1" applyAlignment="1">
      <alignment horizontal="center"/>
    </xf>
    <xf numFmtId="9" fontId="8" fillId="0" borderId="3" xfId="0" applyNumberFormat="1" applyFont="1" applyBorder="1" applyAlignment="1" applyProtection="1">
      <alignment horizontal="center" vertical="center" wrapText="1"/>
      <protection locked="0"/>
    </xf>
    <xf numFmtId="1" fontId="8" fillId="4" borderId="16" xfId="0" applyNumberFormat="1" applyFont="1" applyFill="1" applyBorder="1" applyAlignment="1" applyProtection="1">
      <alignment horizontal="center" vertical="center" wrapText="1"/>
      <protection locked="0"/>
    </xf>
    <xf numFmtId="0" fontId="17" fillId="4" borderId="3" xfId="0" applyFont="1" applyFill="1" applyBorder="1" applyAlignment="1" applyProtection="1">
      <alignment horizontal="left" vertical="center"/>
      <protection locked="0"/>
    </xf>
    <xf numFmtId="0" fontId="17" fillId="0" borderId="3" xfId="0" applyFont="1" applyBorder="1" applyAlignment="1" applyProtection="1">
      <alignment horizontal="left" vertical="center"/>
      <protection locked="0"/>
    </xf>
    <xf numFmtId="43" fontId="8" fillId="0" borderId="15" xfId="0" applyNumberFormat="1"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7" fillId="4" borderId="3" xfId="0" applyFont="1" applyFill="1" applyBorder="1"/>
    <xf numFmtId="0" fontId="8" fillId="0" borderId="28" xfId="0" applyFont="1" applyBorder="1" applyAlignment="1">
      <alignment horizontal="left" vertical="center" wrapText="1"/>
    </xf>
    <xf numFmtId="0" fontId="7" fillId="4" borderId="28" xfId="0" applyFont="1" applyFill="1" applyBorder="1"/>
    <xf numFmtId="0" fontId="8" fillId="0" borderId="28" xfId="0" applyFont="1" applyBorder="1" applyAlignment="1" applyProtection="1">
      <alignment horizontal="center" vertical="center" wrapText="1"/>
      <protection locked="0"/>
    </xf>
    <xf numFmtId="0" fontId="8" fillId="5" borderId="3" xfId="0" applyFont="1" applyFill="1" applyBorder="1" applyAlignment="1">
      <alignment horizontal="left" vertical="center" wrapText="1"/>
    </xf>
    <xf numFmtId="43" fontId="6" fillId="0" borderId="3" xfId="0" applyNumberFormat="1" applyFont="1" applyBorder="1" applyAlignment="1" applyProtection="1">
      <alignment horizontal="center" vertical="center"/>
      <protection locked="0"/>
    </xf>
    <xf numFmtId="43" fontId="8" fillId="0" borderId="1" xfId="0" applyNumberFormat="1" applyFont="1" applyBorder="1" applyAlignment="1" applyProtection="1">
      <alignment horizontal="center" vertical="center" wrapText="1"/>
      <protection locked="0"/>
    </xf>
    <xf numFmtId="9" fontId="8" fillId="4" borderId="32" xfId="0" applyNumberFormat="1" applyFont="1" applyFill="1" applyBorder="1" applyAlignment="1" applyProtection="1">
      <alignment horizontal="center" vertical="center" wrapText="1"/>
      <protection locked="0"/>
    </xf>
    <xf numFmtId="9" fontId="8" fillId="4" borderId="32" xfId="2" applyFont="1" applyFill="1" applyBorder="1" applyAlignment="1" applyProtection="1">
      <alignment horizontal="center" vertical="center" wrapText="1"/>
      <protection locked="0"/>
    </xf>
    <xf numFmtId="1" fontId="12" fillId="5" borderId="15" xfId="2" applyNumberFormat="1" applyFont="1" applyFill="1" applyBorder="1" applyAlignment="1" applyProtection="1">
      <alignment horizontal="center" vertical="center" wrapText="1"/>
      <protection locked="0"/>
    </xf>
    <xf numFmtId="1" fontId="12" fillId="5" borderId="3" xfId="2" applyNumberFormat="1" applyFont="1" applyFill="1" applyBorder="1" applyAlignment="1" applyProtection="1">
      <alignment horizontal="center" vertical="center" wrapText="1"/>
      <protection locked="0"/>
    </xf>
    <xf numFmtId="49" fontId="12" fillId="0" borderId="15" xfId="2" applyNumberFormat="1" applyFont="1" applyFill="1" applyBorder="1" applyAlignment="1" applyProtection="1">
      <alignment horizontal="center" vertical="center" wrapText="1"/>
      <protection locked="0"/>
    </xf>
    <xf numFmtId="43" fontId="8" fillId="0" borderId="16" xfId="0" applyNumberFormat="1" applyFont="1" applyBorder="1" applyAlignment="1" applyProtection="1">
      <alignment horizontal="center" vertical="center" wrapText="1"/>
      <protection locked="0"/>
    </xf>
    <xf numFmtId="0" fontId="14" fillId="0" borderId="3" xfId="0" applyFont="1" applyBorder="1" applyAlignment="1">
      <alignment horizontal="center" vertical="center" wrapText="1"/>
    </xf>
    <xf numFmtId="0" fontId="14" fillId="0" borderId="3" xfId="0" applyFont="1" applyBorder="1" applyAlignment="1">
      <alignment horizontal="center" vertical="center"/>
    </xf>
    <xf numFmtId="0" fontId="13" fillId="0" borderId="3"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10" fontId="8" fillId="0" borderId="3" xfId="2" applyNumberFormat="1" applyFont="1" applyFill="1" applyBorder="1" applyAlignment="1" applyProtection="1">
      <alignment horizontal="center" vertical="center" wrapText="1"/>
      <protection locked="0"/>
    </xf>
    <xf numFmtId="164" fontId="8" fillId="0" borderId="3" xfId="2" applyNumberFormat="1" applyFont="1" applyFill="1" applyBorder="1" applyAlignment="1" applyProtection="1">
      <alignment horizontal="center" vertical="center" wrapText="1"/>
      <protection locked="0"/>
    </xf>
    <xf numFmtId="0" fontId="18" fillId="5" borderId="3" xfId="0" applyFont="1" applyFill="1" applyBorder="1" applyAlignment="1" applyProtection="1">
      <alignment horizontal="center" vertical="center" wrapText="1"/>
      <protection locked="0"/>
    </xf>
    <xf numFmtId="43" fontId="8" fillId="5" borderId="3" xfId="0" applyNumberFormat="1" applyFont="1" applyFill="1" applyBorder="1" applyAlignment="1" applyProtection="1">
      <alignment horizontal="center" vertical="center" wrapText="1"/>
      <protection locked="0"/>
    </xf>
    <xf numFmtId="9" fontId="8" fillId="5" borderId="3" xfId="2" applyFont="1" applyFill="1" applyBorder="1" applyAlignment="1" applyProtection="1">
      <alignment horizontal="center" vertical="center" wrapText="1"/>
      <protection locked="0"/>
    </xf>
    <xf numFmtId="49" fontId="8" fillId="5" borderId="3" xfId="2" applyNumberFormat="1" applyFont="1" applyFill="1" applyBorder="1" applyAlignment="1" applyProtection="1">
      <alignment horizontal="center" vertical="center" wrapText="1"/>
      <protection locked="0"/>
    </xf>
    <xf numFmtId="49" fontId="8" fillId="5" borderId="3" xfId="0" applyNumberFormat="1" applyFont="1" applyFill="1" applyBorder="1" applyAlignment="1" applyProtection="1">
      <alignment horizontal="center" vertical="center"/>
      <protection locked="0"/>
    </xf>
    <xf numFmtId="0" fontId="11" fillId="5" borderId="3" xfId="0" applyFont="1" applyFill="1" applyBorder="1" applyAlignment="1" applyProtection="1">
      <alignment horizontal="left" vertical="center"/>
      <protection locked="0"/>
    </xf>
    <xf numFmtId="0" fontId="11" fillId="5" borderId="3" xfId="0" applyFont="1" applyFill="1" applyBorder="1" applyAlignment="1" applyProtection="1">
      <alignment horizontal="center" vertical="center" wrapText="1"/>
      <protection locked="0"/>
    </xf>
    <xf numFmtId="0" fontId="20" fillId="5" borderId="3"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15" xfId="0" applyFont="1" applyBorder="1" applyAlignment="1" applyProtection="1">
      <alignment vertical="center" wrapText="1"/>
      <protection locked="0"/>
    </xf>
    <xf numFmtId="9" fontId="7" fillId="0" borderId="3" xfId="2" applyFont="1" applyFill="1" applyBorder="1" applyAlignment="1" applyProtection="1">
      <alignment horizontal="center" vertical="center" wrapText="1"/>
      <protection locked="0"/>
    </xf>
    <xf numFmtId="49" fontId="7" fillId="0" borderId="3" xfId="2" applyNumberFormat="1" applyFont="1" applyFill="1" applyBorder="1" applyAlignment="1" applyProtection="1">
      <alignment horizontal="center" vertical="center" wrapText="1"/>
      <protection locked="0"/>
    </xf>
    <xf numFmtId="49" fontId="7" fillId="5" borderId="3" xfId="2" applyNumberFormat="1" applyFont="1" applyFill="1" applyBorder="1" applyAlignment="1" applyProtection="1">
      <alignment horizontal="center" vertical="center" wrapText="1"/>
      <protection locked="0"/>
    </xf>
    <xf numFmtId="9" fontId="8" fillId="5" borderId="3" xfId="0" applyNumberFormat="1" applyFont="1" applyFill="1" applyBorder="1" applyAlignment="1" applyProtection="1">
      <alignment horizontal="center" vertical="center" wrapText="1"/>
      <protection locked="0"/>
    </xf>
    <xf numFmtId="49" fontId="8" fillId="5" borderId="3" xfId="0" applyNumberFormat="1" applyFont="1" applyFill="1" applyBorder="1" applyAlignment="1" applyProtection="1">
      <alignment horizontal="center" vertical="center" wrapText="1"/>
      <protection locked="0"/>
    </xf>
    <xf numFmtId="9" fontId="8" fillId="5" borderId="15" xfId="0" applyNumberFormat="1" applyFont="1" applyFill="1" applyBorder="1" applyAlignment="1" applyProtection="1">
      <alignment horizontal="center" vertical="center" wrapText="1"/>
      <protection locked="0"/>
    </xf>
    <xf numFmtId="9" fontId="8" fillId="5" borderId="16" xfId="0" applyNumberFormat="1" applyFont="1" applyFill="1" applyBorder="1" applyAlignment="1" applyProtection="1">
      <alignment horizontal="center" vertical="center" wrapText="1"/>
      <protection locked="0"/>
    </xf>
    <xf numFmtId="49" fontId="8" fillId="5" borderId="15" xfId="0" applyNumberFormat="1" applyFont="1" applyFill="1" applyBorder="1" applyAlignment="1" applyProtection="1">
      <alignment horizontal="center" vertical="center" wrapText="1"/>
      <protection locked="0"/>
    </xf>
    <xf numFmtId="49" fontId="8" fillId="5" borderId="16" xfId="0" applyNumberFormat="1" applyFont="1" applyFill="1" applyBorder="1" applyAlignment="1" applyProtection="1">
      <alignment horizontal="center" vertical="center" wrapText="1"/>
      <protection locked="0"/>
    </xf>
    <xf numFmtId="1" fontId="12" fillId="5" borderId="16" xfId="2" applyNumberFormat="1" applyFont="1" applyFill="1" applyBorder="1" applyAlignment="1" applyProtection="1">
      <alignment horizontal="center" vertical="center" wrapText="1"/>
      <protection locked="0"/>
    </xf>
    <xf numFmtId="1" fontId="8" fillId="0" borderId="32" xfId="0" applyNumberFormat="1" applyFont="1" applyBorder="1" applyAlignment="1" applyProtection="1">
      <alignment horizontal="center" vertical="center" wrapText="1"/>
      <protection locked="0"/>
    </xf>
    <xf numFmtId="0" fontId="0" fillId="0" borderId="5" xfId="0" applyBorder="1"/>
    <xf numFmtId="0" fontId="19" fillId="0" borderId="5" xfId="0" applyFont="1" applyBorder="1" applyAlignment="1">
      <alignment horizontal="center"/>
    </xf>
    <xf numFmtId="0" fontId="19" fillId="0" borderId="5" xfId="0" applyFont="1" applyBorder="1"/>
    <xf numFmtId="0" fontId="22" fillId="0" borderId="0" xfId="0" applyFont="1"/>
    <xf numFmtId="0" fontId="23" fillId="0" borderId="0" xfId="0" applyFont="1" applyAlignment="1">
      <alignment horizontal="center" vertical="center" wrapText="1"/>
    </xf>
    <xf numFmtId="0" fontId="24" fillId="0" borderId="5" xfId="0" applyFont="1" applyBorder="1" applyAlignment="1">
      <alignment horizontal="center"/>
    </xf>
    <xf numFmtId="0" fontId="22" fillId="0" borderId="0" xfId="0" applyFont="1" applyAlignment="1">
      <alignment horizontal="center"/>
    </xf>
    <xf numFmtId="0" fontId="25" fillId="0" borderId="0" xfId="0" applyFont="1"/>
    <xf numFmtId="0" fontId="26" fillId="0" borderId="5" xfId="0" applyFont="1" applyBorder="1" applyAlignment="1">
      <alignment horizontal="center"/>
    </xf>
    <xf numFmtId="0" fontId="26" fillId="0" borderId="5" xfId="0" applyFont="1" applyBorder="1"/>
    <xf numFmtId="0" fontId="25" fillId="0" borderId="0" xfId="0" applyFont="1" applyAlignment="1">
      <alignment horizontal="center"/>
    </xf>
    <xf numFmtId="0" fontId="4" fillId="5" borderId="7"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4" fillId="5" borderId="0" xfId="0" applyFont="1" applyFill="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27" fillId="5" borderId="0" xfId="0" applyFont="1" applyFill="1" applyAlignment="1" applyProtection="1">
      <alignment horizontal="center" vertical="center" wrapText="1"/>
      <protection locked="0"/>
    </xf>
    <xf numFmtId="0" fontId="0" fillId="6" borderId="0" xfId="0" applyFill="1"/>
    <xf numFmtId="43" fontId="8" fillId="0" borderId="3" xfId="0" applyNumberFormat="1" applyFont="1" applyBorder="1" applyAlignment="1" applyProtection="1">
      <alignment vertical="center" wrapText="1"/>
      <protection locked="0"/>
    </xf>
    <xf numFmtId="165" fontId="6" fillId="0" borderId="7" xfId="0" applyNumberFormat="1" applyFont="1" applyBorder="1" applyAlignment="1" applyProtection="1">
      <alignment horizontal="center" vertical="center"/>
      <protection locked="0"/>
    </xf>
    <xf numFmtId="0" fontId="25" fillId="0" borderId="5" xfId="0" applyFont="1" applyBorder="1"/>
    <xf numFmtId="0" fontId="28" fillId="5" borderId="0" xfId="0" applyFont="1" applyFill="1" applyAlignment="1" applyProtection="1">
      <alignment horizontal="center" vertical="center" wrapText="1"/>
      <protection locked="0"/>
    </xf>
    <xf numFmtId="9" fontId="8" fillId="4" borderId="37" xfId="2" applyFont="1" applyFill="1" applyBorder="1" applyAlignment="1" applyProtection="1">
      <alignment horizontal="center" vertical="center" wrapText="1"/>
      <protection locked="0"/>
    </xf>
    <xf numFmtId="9" fontId="8" fillId="4" borderId="38" xfId="2" applyFont="1" applyFill="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9" fontId="8" fillId="4" borderId="16" xfId="2" applyFont="1" applyFill="1" applyBorder="1" applyAlignment="1" applyProtection="1">
      <alignment horizontal="center" vertical="center" wrapText="1"/>
      <protection locked="0"/>
    </xf>
    <xf numFmtId="9" fontId="8" fillId="4" borderId="29" xfId="2" applyFont="1" applyFill="1" applyBorder="1" applyAlignment="1" applyProtection="1">
      <alignment horizontal="center" vertical="center" wrapText="1"/>
      <protection locked="0"/>
    </xf>
    <xf numFmtId="9" fontId="8" fillId="4" borderId="15" xfId="2" applyFont="1" applyFill="1" applyBorder="1" applyAlignment="1" applyProtection="1">
      <alignment horizontal="center" vertical="center" wrapText="1"/>
      <protection locked="0"/>
    </xf>
    <xf numFmtId="9" fontId="8" fillId="4" borderId="27" xfId="2" applyFont="1" applyFill="1" applyBorder="1" applyAlignment="1" applyProtection="1">
      <alignment horizontal="center" vertical="center" wrapText="1"/>
      <protection locked="0"/>
    </xf>
    <xf numFmtId="9" fontId="8" fillId="4" borderId="3" xfId="2" applyFont="1" applyFill="1" applyBorder="1" applyAlignment="1" applyProtection="1">
      <alignment horizontal="center" vertical="center" wrapText="1"/>
      <protection locked="0"/>
    </xf>
    <xf numFmtId="9" fontId="8" fillId="4" borderId="28" xfId="2" applyFont="1" applyFill="1" applyBorder="1" applyAlignment="1" applyProtection="1">
      <alignment horizontal="center" vertical="center" wrapText="1"/>
      <protection locked="0"/>
    </xf>
    <xf numFmtId="9" fontId="8" fillId="4" borderId="37" xfId="0" applyNumberFormat="1" applyFont="1" applyFill="1" applyBorder="1" applyAlignment="1" applyProtection="1">
      <alignment horizontal="center" vertical="center" wrapText="1"/>
      <protection locked="0"/>
    </xf>
    <xf numFmtId="9" fontId="7" fillId="5" borderId="3" xfId="2" applyFont="1" applyFill="1" applyBorder="1" applyAlignment="1">
      <alignment horizontal="center" vertical="center"/>
    </xf>
    <xf numFmtId="9" fontId="7" fillId="5" borderId="28" xfId="2" applyFont="1" applyFill="1" applyBorder="1" applyAlignment="1">
      <alignment horizontal="center" vertical="center"/>
    </xf>
    <xf numFmtId="9" fontId="7" fillId="4" borderId="15" xfId="2" applyFont="1" applyFill="1" applyBorder="1" applyAlignment="1">
      <alignment horizontal="center" vertical="center"/>
    </xf>
    <xf numFmtId="9" fontId="7" fillId="4" borderId="3" xfId="2" applyFont="1" applyFill="1" applyBorder="1" applyAlignment="1">
      <alignment horizontal="center" vertical="center"/>
    </xf>
    <xf numFmtId="9" fontId="7" fillId="4" borderId="16" xfId="2" applyFont="1" applyFill="1" applyBorder="1" applyAlignment="1">
      <alignment horizontal="center" vertical="center"/>
    </xf>
    <xf numFmtId="1" fontId="8" fillId="4" borderId="37" xfId="0" applyNumberFormat="1" applyFont="1" applyFill="1" applyBorder="1" applyAlignment="1" applyProtection="1">
      <alignment horizontal="center" vertical="center" wrapText="1"/>
      <protection locked="0"/>
    </xf>
    <xf numFmtId="1" fontId="7" fillId="5" borderId="3" xfId="2" applyNumberFormat="1" applyFont="1" applyFill="1" applyBorder="1" applyAlignment="1">
      <alignment horizontal="center" vertical="center"/>
    </xf>
    <xf numFmtId="1" fontId="8" fillId="4" borderId="15" xfId="2" applyNumberFormat="1" applyFont="1" applyFill="1" applyBorder="1" applyAlignment="1">
      <alignment horizontal="center" vertical="center"/>
    </xf>
    <xf numFmtId="1" fontId="8" fillId="4" borderId="3" xfId="2" applyNumberFormat="1" applyFont="1" applyFill="1" applyBorder="1" applyAlignment="1">
      <alignment horizontal="center" vertical="center"/>
    </xf>
    <xf numFmtId="0" fontId="21" fillId="0" borderId="15" xfId="0" applyFont="1" applyBorder="1" applyAlignment="1">
      <alignment horizontal="left" vertical="center" wrapText="1"/>
    </xf>
    <xf numFmtId="0" fontId="21" fillId="0" borderId="27" xfId="0" applyFont="1" applyBorder="1" applyAlignment="1">
      <alignment horizontal="left" vertical="center" wrapText="1"/>
    </xf>
    <xf numFmtId="0" fontId="21" fillId="0" borderId="3" xfId="0" applyFont="1" applyBorder="1" applyAlignment="1">
      <alignment horizontal="left" vertical="center" wrapText="1"/>
    </xf>
    <xf numFmtId="0" fontId="21" fillId="0" borderId="28" xfId="0" applyFont="1" applyBorder="1" applyAlignment="1">
      <alignment horizontal="left" vertical="center" wrapText="1"/>
    </xf>
    <xf numFmtId="0" fontId="7" fillId="0" borderId="3" xfId="0" applyFont="1" applyBorder="1" applyAlignment="1">
      <alignment horizontal="left" vertical="center" wrapText="1"/>
    </xf>
    <xf numFmtId="0" fontId="7" fillId="0" borderId="28" xfId="0" applyFont="1" applyBorder="1" applyAlignment="1">
      <alignment horizontal="left" vertical="center" wrapText="1"/>
    </xf>
    <xf numFmtId="0" fontId="7" fillId="0" borderId="3" xfId="0" applyFont="1" applyBorder="1" applyAlignment="1">
      <alignment horizontal="center" vertical="center" wrapText="1"/>
    </xf>
    <xf numFmtId="0" fontId="7" fillId="0" borderId="28" xfId="0" applyFont="1" applyBorder="1" applyAlignment="1">
      <alignment horizontal="center" vertical="center" wrapText="1"/>
    </xf>
    <xf numFmtId="9" fontId="7" fillId="0" borderId="3" xfId="0" applyNumberFormat="1" applyFont="1" applyBorder="1" applyAlignment="1">
      <alignment horizontal="center" vertical="center"/>
    </xf>
    <xf numFmtId="0" fontId="7" fillId="0" borderId="28" xfId="0" applyFont="1" applyBorder="1" applyAlignment="1">
      <alignment horizontal="center" vertical="center"/>
    </xf>
    <xf numFmtId="1" fontId="8" fillId="4" borderId="16" xfId="2" applyNumberFormat="1" applyFont="1" applyFill="1" applyBorder="1" applyAlignment="1">
      <alignment horizontal="center" vertical="center"/>
    </xf>
    <xf numFmtId="1" fontId="7" fillId="5" borderId="3" xfId="0" applyNumberFormat="1" applyFont="1" applyFill="1" applyBorder="1" applyAlignment="1">
      <alignment horizontal="center" vertical="center"/>
    </xf>
    <xf numFmtId="0" fontId="11" fillId="0" borderId="3" xfId="0" applyFont="1" applyBorder="1" applyAlignment="1" applyProtection="1">
      <alignment horizontal="left" vertical="center" wrapText="1"/>
      <protection locked="0"/>
    </xf>
    <xf numFmtId="49" fontId="7" fillId="0" borderId="3" xfId="0" applyNumberFormat="1" applyFont="1" applyBorder="1" applyAlignment="1">
      <alignment horizontal="center" vertical="center"/>
    </xf>
    <xf numFmtId="0" fontId="6" fillId="0" borderId="3" xfId="0" applyFont="1" applyBorder="1" applyAlignment="1" applyProtection="1">
      <alignment horizontal="left" vertical="center" wrapText="1"/>
      <protection locked="0"/>
    </xf>
    <xf numFmtId="0" fontId="6" fillId="0" borderId="3" xfId="0" applyFont="1" applyBorder="1" applyAlignment="1" applyProtection="1">
      <alignment horizontal="center" vertical="center" wrapText="1"/>
      <protection locked="0"/>
    </xf>
    <xf numFmtId="1" fontId="8" fillId="4" borderId="37" xfId="2" applyNumberFormat="1" applyFont="1" applyFill="1" applyBorder="1" applyAlignment="1" applyProtection="1">
      <alignment horizontal="center" vertical="center" wrapText="1"/>
      <protection locked="0"/>
    </xf>
    <xf numFmtId="0" fontId="4" fillId="3" borderId="40"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10"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wrapText="1"/>
      <protection locked="0"/>
    </xf>
    <xf numFmtId="0" fontId="5" fillId="3" borderId="3" xfId="0" applyFont="1" applyFill="1" applyBorder="1" applyAlignment="1" applyProtection="1">
      <alignment horizontal="center" vertical="center" wrapText="1"/>
      <protection locked="0"/>
    </xf>
    <xf numFmtId="0" fontId="2" fillId="2" borderId="39" xfId="0" applyFont="1" applyFill="1" applyBorder="1" applyAlignment="1" applyProtection="1">
      <alignment horizontal="left" vertical="center" wrapText="1"/>
      <protection locked="0"/>
    </xf>
    <xf numFmtId="0" fontId="2" fillId="2" borderId="2" xfId="0" applyFont="1" applyFill="1" applyBorder="1" applyAlignment="1" applyProtection="1">
      <alignment horizontal="left" vertical="center" wrapText="1"/>
      <protection locked="0"/>
    </xf>
    <xf numFmtId="0" fontId="4" fillId="2" borderId="3"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9" fontId="8" fillId="0" borderId="7" xfId="2" applyFont="1" applyFill="1" applyBorder="1" applyAlignment="1" applyProtection="1">
      <alignment horizontal="center" vertical="center" wrapText="1"/>
      <protection locked="0"/>
    </xf>
    <xf numFmtId="9" fontId="8" fillId="0" borderId="23" xfId="2" applyFont="1" applyFill="1" applyBorder="1" applyAlignment="1" applyProtection="1">
      <alignment horizontal="center" vertical="center" wrapText="1"/>
      <protection locked="0"/>
    </xf>
    <xf numFmtId="9" fontId="8" fillId="0" borderId="22" xfId="2" applyFont="1" applyFill="1" applyBorder="1" applyAlignment="1" applyProtection="1">
      <alignment horizontal="center" vertical="center" wrapText="1"/>
      <protection locked="0"/>
    </xf>
    <xf numFmtId="9" fontId="7" fillId="0" borderId="3" xfId="0" applyNumberFormat="1" applyFont="1" applyBorder="1" applyAlignment="1">
      <alignment horizontal="center" vertical="center" wrapText="1"/>
    </xf>
    <xf numFmtId="0" fontId="8" fillId="0" borderId="7" xfId="0" applyFont="1" applyBorder="1" applyAlignment="1" applyProtection="1">
      <alignment horizontal="center" vertical="center" wrapText="1"/>
      <protection locked="0"/>
    </xf>
    <xf numFmtId="0" fontId="8" fillId="0" borderId="22" xfId="0" applyFont="1" applyBorder="1" applyAlignment="1" applyProtection="1">
      <alignment horizontal="center" vertical="center" wrapText="1"/>
      <protection locked="0"/>
    </xf>
    <xf numFmtId="0" fontId="8" fillId="0" borderId="7" xfId="0" applyFont="1" applyBorder="1" applyAlignment="1" applyProtection="1">
      <alignment horizontal="left" vertical="center" wrapText="1"/>
      <protection locked="0"/>
    </xf>
    <xf numFmtId="0" fontId="8" fillId="0" borderId="23" xfId="0" applyFont="1" applyBorder="1" applyAlignment="1" applyProtection="1">
      <alignment horizontal="left" vertical="center" wrapText="1"/>
      <protection locked="0"/>
    </xf>
    <xf numFmtId="0" fontId="8" fillId="0" borderId="22" xfId="0" applyFont="1" applyBorder="1" applyAlignment="1" applyProtection="1">
      <alignment horizontal="left" vertical="center" wrapText="1"/>
      <protection locked="0"/>
    </xf>
    <xf numFmtId="0" fontId="11" fillId="0" borderId="7"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11" fillId="0" borderId="22" xfId="0" applyFont="1" applyBorder="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0" fontId="4" fillId="3" borderId="5" xfId="0"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0" fontId="4" fillId="3" borderId="8" xfId="0" applyFont="1" applyFill="1" applyBorder="1" applyAlignment="1" applyProtection="1">
      <alignment horizontal="center" vertical="center" wrapText="1"/>
      <protection locked="0"/>
    </xf>
    <xf numFmtId="9" fontId="8" fillId="4" borderId="16" xfId="0" applyNumberFormat="1" applyFont="1" applyFill="1" applyBorder="1" applyAlignment="1" applyProtection="1">
      <alignment horizontal="center" vertical="center" wrapText="1"/>
      <protection locked="0"/>
    </xf>
    <xf numFmtId="9" fontId="8" fillId="4" borderId="26" xfId="0" applyNumberFormat="1" applyFont="1" applyFill="1" applyBorder="1" applyAlignment="1" applyProtection="1">
      <alignment horizontal="center" vertical="center" wrapText="1"/>
      <protection locked="0"/>
    </xf>
    <xf numFmtId="9" fontId="8" fillId="4" borderId="32" xfId="0" applyNumberFormat="1" applyFont="1" applyFill="1" applyBorder="1" applyAlignment="1" applyProtection="1">
      <alignment horizontal="center" vertical="center" wrapText="1"/>
      <protection locked="0"/>
    </xf>
    <xf numFmtId="9" fontId="8" fillId="4" borderId="15" xfId="0" applyNumberFormat="1" applyFont="1" applyFill="1" applyBorder="1" applyAlignment="1" applyProtection="1">
      <alignment horizontal="center" vertical="center" wrapText="1"/>
      <protection locked="0"/>
    </xf>
    <xf numFmtId="9" fontId="8" fillId="4" borderId="3" xfId="0" applyNumberFormat="1" applyFont="1" applyFill="1" applyBorder="1" applyAlignment="1" applyProtection="1">
      <alignment horizontal="center" vertical="center" wrapText="1"/>
      <protection locked="0"/>
    </xf>
    <xf numFmtId="9" fontId="8" fillId="4" borderId="8" xfId="0" applyNumberFormat="1" applyFont="1" applyFill="1" applyBorder="1" applyAlignment="1" applyProtection="1">
      <alignment horizontal="center" vertical="center" wrapText="1"/>
      <protection locked="0"/>
    </xf>
    <xf numFmtId="0" fontId="2" fillId="2" borderId="8" xfId="0" applyFont="1" applyFill="1" applyBorder="1" applyAlignment="1" applyProtection="1">
      <alignment horizontal="left" vertical="center" wrapText="1"/>
      <protection locked="0"/>
    </xf>
    <xf numFmtId="0" fontId="2" fillId="2" borderId="31" xfId="0" applyFont="1" applyFill="1" applyBorder="1" applyAlignment="1" applyProtection="1">
      <alignment horizontal="left" vertical="center" wrapText="1"/>
      <protection locked="0"/>
    </xf>
    <xf numFmtId="0" fontId="2" fillId="2" borderId="32" xfId="0" applyFont="1" applyFill="1" applyBorder="1" applyAlignment="1" applyProtection="1">
      <alignment horizontal="left" vertical="center" wrapText="1"/>
      <protection locked="0"/>
    </xf>
    <xf numFmtId="9" fontId="8" fillId="5" borderId="3" xfId="0" applyNumberFormat="1" applyFont="1" applyFill="1" applyBorder="1" applyAlignment="1" applyProtection="1">
      <alignment horizontal="center" vertical="center" wrapText="1"/>
      <protection locked="0"/>
    </xf>
    <xf numFmtId="9" fontId="8" fillId="5" borderId="16" xfId="0" applyNumberFormat="1"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protection locked="0"/>
    </xf>
    <xf numFmtId="0" fontId="11" fillId="0" borderId="3" xfId="0" applyFont="1" applyBorder="1" applyAlignment="1" applyProtection="1">
      <alignment horizontal="center" vertical="center" wrapText="1"/>
      <protection locked="0"/>
    </xf>
    <xf numFmtId="49" fontId="7" fillId="0" borderId="7" xfId="0" applyNumberFormat="1" applyFont="1" applyBorder="1" applyAlignment="1">
      <alignment horizontal="center" vertical="center" wrapText="1"/>
    </xf>
    <xf numFmtId="49" fontId="7" fillId="0" borderId="22" xfId="0" applyNumberFormat="1" applyFont="1" applyBorder="1" applyAlignment="1">
      <alignment horizontal="center" vertical="center" wrapText="1"/>
    </xf>
    <xf numFmtId="43" fontId="8" fillId="4" borderId="3" xfId="0" applyNumberFormat="1" applyFont="1" applyFill="1" applyBorder="1" applyAlignment="1" applyProtection="1">
      <alignment horizontal="center" vertical="center" wrapText="1"/>
      <protection locked="0"/>
    </xf>
    <xf numFmtId="43" fontId="8" fillId="4" borderId="8" xfId="0" applyNumberFormat="1" applyFont="1" applyFill="1" applyBorder="1" applyAlignment="1" applyProtection="1">
      <alignment horizontal="center" vertical="center" wrapText="1"/>
      <protection locked="0"/>
    </xf>
    <xf numFmtId="43" fontId="8" fillId="4" borderId="15" xfId="0" applyNumberFormat="1"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9" fontId="8" fillId="5" borderId="15" xfId="0" applyNumberFormat="1" applyFont="1" applyFill="1" applyBorder="1" applyAlignment="1" applyProtection="1">
      <alignment horizontal="center" vertical="center" wrapText="1"/>
      <protection locked="0"/>
    </xf>
    <xf numFmtId="43" fontId="8" fillId="5" borderId="15" xfId="0" applyNumberFormat="1" applyFont="1" applyFill="1" applyBorder="1" applyAlignment="1" applyProtection="1">
      <alignment horizontal="center" vertical="center" wrapText="1"/>
      <protection locked="0"/>
    </xf>
    <xf numFmtId="43" fontId="8" fillId="5" borderId="3" xfId="0" applyNumberFormat="1" applyFont="1" applyFill="1" applyBorder="1" applyAlignment="1" applyProtection="1">
      <alignment horizontal="center" vertical="center" wrapText="1"/>
      <protection locked="0"/>
    </xf>
    <xf numFmtId="43" fontId="8" fillId="0" borderId="36" xfId="0" applyNumberFormat="1" applyFont="1" applyBorder="1" applyAlignment="1" applyProtection="1">
      <alignment horizontal="center" vertical="center" wrapText="1"/>
      <protection locked="0"/>
    </xf>
    <xf numFmtId="43" fontId="8" fillId="0" borderId="25" xfId="0" applyNumberFormat="1" applyFont="1" applyBorder="1" applyAlignment="1" applyProtection="1">
      <alignment horizontal="center" vertical="center" wrapText="1"/>
      <protection locked="0"/>
    </xf>
    <xf numFmtId="49" fontId="7" fillId="0" borderId="3" xfId="0" applyNumberFormat="1" applyFont="1" applyBorder="1" applyAlignment="1">
      <alignment horizontal="center" vertical="center" wrapText="1"/>
    </xf>
    <xf numFmtId="43" fontId="8" fillId="4" borderId="16" xfId="0" applyNumberFormat="1" applyFont="1" applyFill="1" applyBorder="1" applyAlignment="1" applyProtection="1">
      <alignment horizontal="center" vertical="center" wrapText="1"/>
      <protection locked="0"/>
    </xf>
    <xf numFmtId="9" fontId="8" fillId="4" borderId="21" xfId="0" applyNumberFormat="1" applyFont="1" applyFill="1" applyBorder="1" applyAlignment="1" applyProtection="1">
      <alignment horizontal="center" vertical="center" wrapText="1"/>
      <protection locked="0"/>
    </xf>
    <xf numFmtId="9" fontId="8" fillId="4" borderId="17" xfId="0" applyNumberFormat="1" applyFont="1" applyFill="1" applyBorder="1" applyAlignment="1" applyProtection="1">
      <alignment horizontal="center" vertical="center" wrapText="1"/>
      <protection locked="0"/>
    </xf>
    <xf numFmtId="9" fontId="8" fillId="4" borderId="18" xfId="0" applyNumberFormat="1" applyFont="1" applyFill="1" applyBorder="1" applyAlignment="1" applyProtection="1">
      <alignment horizontal="center" vertical="center" wrapText="1"/>
      <protection locked="0"/>
    </xf>
    <xf numFmtId="9" fontId="8" fillId="4" borderId="6" xfId="0" applyNumberFormat="1" applyFont="1" applyFill="1" applyBorder="1" applyAlignment="1" applyProtection="1">
      <alignment horizontal="center" vertical="center" wrapText="1"/>
      <protection locked="0"/>
    </xf>
    <xf numFmtId="9" fontId="8" fillId="4" borderId="43" xfId="0" applyNumberFormat="1" applyFont="1" applyFill="1" applyBorder="1" applyAlignment="1" applyProtection="1">
      <alignment horizontal="center" vertical="center" wrapText="1"/>
      <protection locked="0"/>
    </xf>
    <xf numFmtId="9" fontId="8" fillId="4" borderId="44" xfId="0" applyNumberFormat="1" applyFont="1" applyFill="1" applyBorder="1" applyAlignment="1" applyProtection="1">
      <alignment horizontal="center" vertical="center" wrapText="1"/>
      <protection locked="0"/>
    </xf>
    <xf numFmtId="43" fontId="8" fillId="0" borderId="20" xfId="0" applyNumberFormat="1" applyFont="1" applyBorder="1" applyAlignment="1" applyProtection="1">
      <alignment horizontal="center" vertical="center" wrapText="1"/>
      <protection locked="0"/>
    </xf>
    <xf numFmtId="49" fontId="8" fillId="5" borderId="7" xfId="0" applyNumberFormat="1" applyFont="1" applyFill="1" applyBorder="1" applyAlignment="1" applyProtection="1">
      <alignment horizontal="center" vertical="center" wrapText="1"/>
      <protection locked="0"/>
    </xf>
    <xf numFmtId="49" fontId="8" fillId="5" borderId="22" xfId="0" applyNumberFormat="1" applyFont="1" applyFill="1" applyBorder="1" applyAlignment="1" applyProtection="1">
      <alignment horizontal="center" vertical="center" wrapText="1"/>
      <protection locked="0"/>
    </xf>
    <xf numFmtId="9" fontId="8" fillId="4" borderId="6" xfId="2" applyFont="1" applyFill="1" applyBorder="1" applyAlignment="1" applyProtection="1">
      <alignment horizontal="center" vertical="center" wrapText="1"/>
      <protection locked="0"/>
    </xf>
    <xf numFmtId="9" fontId="8" fillId="4" borderId="44" xfId="2" applyFont="1" applyFill="1" applyBorder="1" applyAlignment="1" applyProtection="1">
      <alignment horizontal="center" vertical="center" wrapText="1"/>
      <protection locked="0"/>
    </xf>
    <xf numFmtId="9" fontId="8" fillId="4" borderId="21" xfId="2" applyFont="1" applyFill="1" applyBorder="1" applyAlignment="1" applyProtection="1">
      <alignment horizontal="center" vertical="center" wrapText="1"/>
      <protection locked="0"/>
    </xf>
    <xf numFmtId="9" fontId="8" fillId="4" borderId="18" xfId="2" applyFont="1" applyFill="1" applyBorder="1" applyAlignment="1" applyProtection="1">
      <alignment horizontal="center" vertical="center" wrapText="1"/>
      <protection locked="0"/>
    </xf>
    <xf numFmtId="0" fontId="6" fillId="0" borderId="7"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1" fontId="8" fillId="4" borderId="21" xfId="2" applyNumberFormat="1" applyFont="1" applyFill="1" applyBorder="1" applyAlignment="1" applyProtection="1">
      <alignment horizontal="center" vertical="center" wrapText="1"/>
      <protection locked="0"/>
    </xf>
    <xf numFmtId="1" fontId="8" fillId="4" borderId="18" xfId="2" applyNumberFormat="1" applyFont="1" applyFill="1" applyBorder="1" applyAlignment="1" applyProtection="1">
      <alignment horizontal="center" vertical="center" wrapText="1"/>
      <protection locked="0"/>
    </xf>
    <xf numFmtId="9" fontId="8" fillId="5" borderId="19" xfId="0" applyNumberFormat="1" applyFont="1" applyFill="1" applyBorder="1" applyAlignment="1" applyProtection="1">
      <alignment horizontal="center" vertical="center" wrapText="1"/>
      <protection locked="0"/>
    </xf>
    <xf numFmtId="9" fontId="8" fillId="5" borderId="24" xfId="0" applyNumberFormat="1" applyFont="1" applyFill="1" applyBorder="1" applyAlignment="1" applyProtection="1">
      <alignment horizontal="center" vertical="center" wrapText="1"/>
      <protection locked="0"/>
    </xf>
    <xf numFmtId="9" fontId="8" fillId="5" borderId="7" xfId="0" applyNumberFormat="1" applyFont="1" applyFill="1" applyBorder="1" applyAlignment="1" applyProtection="1">
      <alignment horizontal="center" vertical="center" wrapText="1"/>
      <protection locked="0"/>
    </xf>
    <xf numFmtId="9" fontId="8" fillId="5" borderId="22" xfId="0" applyNumberFormat="1" applyFont="1" applyFill="1" applyBorder="1" applyAlignment="1" applyProtection="1">
      <alignment horizontal="center" vertical="center" wrapText="1"/>
      <protection locked="0"/>
    </xf>
    <xf numFmtId="9" fontId="8" fillId="5" borderId="20" xfId="0" applyNumberFormat="1" applyFont="1" applyFill="1" applyBorder="1" applyAlignment="1" applyProtection="1">
      <alignment horizontal="center" vertical="center" wrapText="1"/>
      <protection locked="0"/>
    </xf>
    <xf numFmtId="9" fontId="8" fillId="5" borderId="25" xfId="0" applyNumberFormat="1" applyFont="1" applyFill="1" applyBorder="1" applyAlignment="1" applyProtection="1">
      <alignment horizontal="center" vertical="center" wrapText="1"/>
      <protection locked="0"/>
    </xf>
    <xf numFmtId="9" fontId="8" fillId="4" borderId="19" xfId="0" applyNumberFormat="1" applyFont="1" applyFill="1" applyBorder="1" applyAlignment="1" applyProtection="1">
      <alignment horizontal="center" vertical="center" wrapText="1"/>
      <protection locked="0"/>
    </xf>
    <xf numFmtId="9" fontId="8" fillId="4" borderId="24" xfId="0" applyNumberFormat="1" applyFont="1" applyFill="1" applyBorder="1" applyAlignment="1" applyProtection="1">
      <alignment horizontal="center" vertical="center" wrapText="1"/>
      <protection locked="0"/>
    </xf>
    <xf numFmtId="9" fontId="8" fillId="4" borderId="7" xfId="0" applyNumberFormat="1" applyFont="1" applyFill="1" applyBorder="1" applyAlignment="1" applyProtection="1">
      <alignment horizontal="center" vertical="center" wrapText="1"/>
      <protection locked="0"/>
    </xf>
    <xf numFmtId="9" fontId="8" fillId="4" borderId="22" xfId="0" applyNumberFormat="1" applyFont="1" applyFill="1" applyBorder="1" applyAlignment="1" applyProtection="1">
      <alignment horizontal="center" vertical="center" wrapText="1"/>
      <protection locked="0"/>
    </xf>
    <xf numFmtId="9" fontId="8" fillId="4" borderId="4" xfId="0" applyNumberFormat="1" applyFont="1" applyFill="1" applyBorder="1" applyAlignment="1" applyProtection="1">
      <alignment horizontal="center" vertical="center" wrapText="1"/>
      <protection locked="0"/>
    </xf>
    <xf numFmtId="9" fontId="8" fillId="4" borderId="1" xfId="0" applyNumberFormat="1" applyFont="1" applyFill="1" applyBorder="1" applyAlignment="1" applyProtection="1">
      <alignment horizontal="center" vertical="center" wrapText="1"/>
      <protection locked="0"/>
    </xf>
    <xf numFmtId="1" fontId="6" fillId="0" borderId="7" xfId="0" applyNumberFormat="1" applyFont="1" applyBorder="1" applyAlignment="1" applyProtection="1">
      <alignment horizontal="center" vertical="center"/>
      <protection locked="0"/>
    </xf>
    <xf numFmtId="1" fontId="6" fillId="0" borderId="22" xfId="0" applyNumberFormat="1" applyFont="1" applyBorder="1" applyAlignment="1" applyProtection="1">
      <alignment horizontal="center" vertical="center"/>
      <protection locked="0"/>
    </xf>
    <xf numFmtId="1" fontId="8" fillId="4" borderId="7" xfId="0" applyNumberFormat="1" applyFont="1" applyFill="1" applyBorder="1" applyAlignment="1" applyProtection="1">
      <alignment horizontal="center" vertical="center" wrapText="1"/>
      <protection locked="0"/>
    </xf>
    <xf numFmtId="1" fontId="8" fillId="4" borderId="22" xfId="0" applyNumberFormat="1" applyFont="1" applyFill="1" applyBorder="1" applyAlignment="1" applyProtection="1">
      <alignment horizontal="center" vertical="center" wrapText="1"/>
      <protection locked="0"/>
    </xf>
    <xf numFmtId="1" fontId="6" fillId="0" borderId="4" xfId="0" applyNumberFormat="1" applyFont="1" applyBorder="1" applyAlignment="1" applyProtection="1">
      <alignment horizontal="center" vertical="center"/>
      <protection locked="0"/>
    </xf>
    <xf numFmtId="1" fontId="6" fillId="0" borderId="1" xfId="0" applyNumberFormat="1"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4" borderId="7" xfId="0" applyFont="1" applyFill="1" applyBorder="1" applyAlignment="1" applyProtection="1">
      <alignment horizontal="center" vertical="center"/>
      <protection locked="0"/>
    </xf>
    <xf numFmtId="0" fontId="6" fillId="4" borderId="22"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wrapText="1"/>
      <protection locked="0"/>
    </xf>
    <xf numFmtId="0" fontId="4" fillId="3" borderId="13" xfId="0" applyFont="1" applyFill="1" applyBorder="1" applyAlignment="1" applyProtection="1">
      <alignment horizontal="center" vertical="center" wrapText="1"/>
      <protection locked="0"/>
    </xf>
    <xf numFmtId="43" fontId="8" fillId="5" borderId="16" xfId="0" applyNumberFormat="1" applyFont="1" applyFill="1" applyBorder="1" applyAlignment="1" applyProtection="1">
      <alignment horizontal="center" vertical="center" wrapText="1"/>
      <protection locked="0"/>
    </xf>
    <xf numFmtId="1" fontId="6" fillId="0" borderId="19" xfId="0" applyNumberFormat="1" applyFont="1" applyBorder="1" applyAlignment="1" applyProtection="1">
      <alignment horizontal="center" vertical="center"/>
      <protection locked="0"/>
    </xf>
    <xf numFmtId="1" fontId="6" fillId="0" borderId="24" xfId="0" applyNumberFormat="1" applyFont="1" applyBorder="1" applyAlignment="1" applyProtection="1">
      <alignment horizontal="center" vertical="center"/>
      <protection locked="0"/>
    </xf>
    <xf numFmtId="0" fontId="4" fillId="3" borderId="14"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4" fillId="3" borderId="18" xfId="0" applyFont="1" applyFill="1" applyBorder="1" applyAlignment="1" applyProtection="1">
      <alignment horizontal="center" vertical="center" wrapText="1"/>
      <protection locked="0"/>
    </xf>
    <xf numFmtId="0" fontId="4" fillId="3" borderId="42" xfId="0" applyFont="1" applyFill="1" applyBorder="1" applyAlignment="1" applyProtection="1">
      <alignment horizontal="center" vertical="center" wrapText="1"/>
      <protection locked="0"/>
    </xf>
    <xf numFmtId="0" fontId="4" fillId="3" borderId="43" xfId="0" applyFont="1" applyFill="1" applyBorder="1" applyAlignment="1" applyProtection="1">
      <alignment horizontal="center" vertical="center" wrapText="1"/>
      <protection locked="0"/>
    </xf>
    <xf numFmtId="0" fontId="4" fillId="3" borderId="44" xfId="0" applyFont="1" applyFill="1" applyBorder="1" applyAlignment="1" applyProtection="1">
      <alignment horizontal="center" vertical="center" wrapText="1"/>
      <protection locked="0"/>
    </xf>
    <xf numFmtId="0" fontId="6" fillId="0" borderId="20"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49" fontId="7" fillId="0" borderId="7" xfId="2" applyNumberFormat="1" applyFont="1" applyFill="1" applyBorder="1" applyAlignment="1" applyProtection="1">
      <alignment horizontal="center" vertical="center" wrapText="1"/>
      <protection locked="0"/>
    </xf>
    <xf numFmtId="49" fontId="7" fillId="0" borderId="22" xfId="2" applyNumberFormat="1" applyFont="1" applyFill="1" applyBorder="1" applyAlignment="1" applyProtection="1">
      <alignment horizontal="center" vertical="center" wrapText="1"/>
      <protection locked="0"/>
    </xf>
    <xf numFmtId="0" fontId="8" fillId="0" borderId="3" xfId="0" applyFont="1" applyBorder="1" applyAlignment="1" applyProtection="1">
      <alignment horizontal="left" vertical="center" wrapText="1"/>
      <protection locked="0"/>
    </xf>
    <xf numFmtId="0" fontId="8" fillId="0" borderId="3" xfId="0" applyFont="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protection locked="0"/>
    </xf>
    <xf numFmtId="0" fontId="4" fillId="3" borderId="31"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protection locked="0"/>
    </xf>
    <xf numFmtId="0" fontId="4" fillId="3" borderId="30" xfId="0" applyFont="1" applyFill="1" applyBorder="1" applyAlignment="1" applyProtection="1">
      <alignment horizontal="center" vertical="center" wrapText="1"/>
      <protection locked="0"/>
    </xf>
    <xf numFmtId="0" fontId="4" fillId="3" borderId="33" xfId="0" applyFont="1" applyFill="1" applyBorder="1" applyAlignment="1" applyProtection="1">
      <alignment horizontal="center" vertical="center" wrapText="1"/>
      <protection locked="0"/>
    </xf>
    <xf numFmtId="0" fontId="4" fillId="3" borderId="34"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23" xfId="0" applyFont="1" applyFill="1" applyBorder="1" applyAlignment="1" applyProtection="1">
      <alignment horizontal="center" vertical="center" wrapText="1"/>
      <protection locked="0"/>
    </xf>
    <xf numFmtId="0" fontId="4" fillId="3" borderId="22" xfId="0" applyFont="1" applyFill="1" applyBorder="1" applyAlignment="1" applyProtection="1">
      <alignment horizontal="center" vertical="center" wrapText="1"/>
      <protection locked="0"/>
    </xf>
    <xf numFmtId="0" fontId="5" fillId="3" borderId="7" xfId="0" applyFont="1" applyFill="1" applyBorder="1" applyAlignment="1" applyProtection="1">
      <alignment horizontal="center" vertical="center" wrapText="1"/>
      <protection locked="0"/>
    </xf>
    <xf numFmtId="0" fontId="5" fillId="3" borderId="23" xfId="0" applyFont="1" applyFill="1" applyBorder="1" applyAlignment="1" applyProtection="1">
      <alignment horizontal="center" vertical="center" wrapText="1"/>
      <protection locked="0"/>
    </xf>
    <xf numFmtId="0" fontId="5" fillId="3" borderId="22" xfId="0" applyFont="1" applyFill="1" applyBorder="1" applyAlignment="1" applyProtection="1">
      <alignment horizontal="center" vertical="center" wrapText="1"/>
      <protection locked="0"/>
    </xf>
    <xf numFmtId="0" fontId="4" fillId="3" borderId="20" xfId="0" applyFont="1" applyFill="1" applyBorder="1" applyAlignment="1" applyProtection="1">
      <alignment horizontal="center" vertical="center" wrapText="1"/>
      <protection locked="0"/>
    </xf>
    <xf numFmtId="0" fontId="4" fillId="3" borderId="36"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4" fillId="3" borderId="41" xfId="0" applyFont="1" applyFill="1" applyBorder="1" applyAlignment="1" applyProtection="1">
      <alignment horizontal="center" vertical="center" wrapText="1"/>
      <protection locked="0"/>
    </xf>
    <xf numFmtId="0" fontId="2" fillId="2" borderId="5" xfId="0" applyFont="1" applyFill="1" applyBorder="1" applyAlignment="1" applyProtection="1">
      <alignment horizontal="left" vertical="center" wrapText="1"/>
      <protection locked="0"/>
    </xf>
    <xf numFmtId="0" fontId="2" fillId="2" borderId="6" xfId="0" applyFont="1" applyFill="1" applyBorder="1" applyAlignment="1" applyProtection="1">
      <alignment horizontal="left" vertical="center" wrapText="1"/>
      <protection locked="0"/>
    </xf>
    <xf numFmtId="9" fontId="6" fillId="5" borderId="7" xfId="0" applyNumberFormat="1" applyFont="1" applyFill="1" applyBorder="1" applyAlignment="1" applyProtection="1">
      <alignment horizontal="center" vertical="center"/>
      <protection locked="0"/>
    </xf>
    <xf numFmtId="9" fontId="6" fillId="5" borderId="23" xfId="0" applyNumberFormat="1" applyFont="1" applyFill="1" applyBorder="1" applyAlignment="1" applyProtection="1">
      <alignment horizontal="center" vertical="center"/>
      <protection locked="0"/>
    </xf>
    <xf numFmtId="9" fontId="6" fillId="5" borderId="22" xfId="0" applyNumberFormat="1" applyFont="1" applyFill="1" applyBorder="1" applyAlignment="1" applyProtection="1">
      <alignment horizontal="center" vertical="center"/>
      <protection locked="0"/>
    </xf>
    <xf numFmtId="9" fontId="6" fillId="0" borderId="3" xfId="0" applyNumberFormat="1" applyFont="1" applyBorder="1" applyAlignment="1" applyProtection="1">
      <alignment horizontal="center" vertical="center" wrapText="1"/>
      <protection locked="0"/>
    </xf>
    <xf numFmtId="49" fontId="6" fillId="5" borderId="7" xfId="0" applyNumberFormat="1" applyFont="1" applyFill="1" applyBorder="1" applyAlignment="1" applyProtection="1">
      <alignment horizontal="center" vertical="center"/>
      <protection locked="0"/>
    </xf>
    <xf numFmtId="49" fontId="6" fillId="5" borderId="22" xfId="0" applyNumberFormat="1" applyFont="1" applyFill="1" applyBorder="1" applyAlignment="1" applyProtection="1">
      <alignment horizontal="center" vertical="center"/>
      <protection locked="0"/>
    </xf>
    <xf numFmtId="0" fontId="6" fillId="0" borderId="7" xfId="0" applyFont="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locked="0"/>
    </xf>
    <xf numFmtId="0" fontId="7" fillId="0" borderId="7" xfId="0" applyFont="1" applyBorder="1" applyAlignment="1">
      <alignment horizontal="center" vertical="center" wrapText="1"/>
    </xf>
    <xf numFmtId="0" fontId="7" fillId="0" borderId="22" xfId="0" applyFont="1" applyBorder="1" applyAlignment="1">
      <alignment horizontal="center" vertical="center" wrapText="1"/>
    </xf>
    <xf numFmtId="9" fontId="6" fillId="0" borderId="7" xfId="0" applyNumberFormat="1" applyFont="1" applyBorder="1" applyAlignment="1" applyProtection="1">
      <alignment horizontal="center" vertical="center" wrapText="1"/>
      <protection locked="0"/>
    </xf>
    <xf numFmtId="9" fontId="6" fillId="0" borderId="22" xfId="0" applyNumberFormat="1" applyFont="1" applyBorder="1" applyAlignment="1" applyProtection="1">
      <alignment horizontal="center" vertical="center" wrapText="1"/>
      <protection locked="0"/>
    </xf>
    <xf numFmtId="39" fontId="6" fillId="0" borderId="7" xfId="0" applyNumberFormat="1" applyFont="1" applyBorder="1" applyAlignment="1" applyProtection="1">
      <alignment horizontal="center" vertical="center"/>
      <protection locked="0"/>
    </xf>
    <xf numFmtId="39" fontId="6" fillId="0" borderId="22" xfId="0" applyNumberFormat="1" applyFont="1" applyBorder="1" applyAlignment="1" applyProtection="1">
      <alignment horizontal="center" vertical="center"/>
      <protection locked="0"/>
    </xf>
    <xf numFmtId="9" fontId="6" fillId="5" borderId="7" xfId="2" applyFont="1" applyFill="1" applyBorder="1" applyAlignment="1" applyProtection="1">
      <alignment horizontal="center" vertical="center"/>
      <protection locked="0"/>
    </xf>
    <xf numFmtId="9" fontId="6" fillId="5" borderId="22" xfId="2" applyFont="1" applyFill="1" applyBorder="1" applyAlignment="1" applyProtection="1">
      <alignment horizontal="center" vertical="center"/>
      <protection locked="0"/>
    </xf>
    <xf numFmtId="0" fontId="14" fillId="0" borderId="3" xfId="0" applyFont="1" applyBorder="1" applyAlignment="1" applyProtection="1">
      <alignment horizontal="left" vertical="center" wrapText="1"/>
      <protection locked="0"/>
    </xf>
    <xf numFmtId="0" fontId="7" fillId="0" borderId="23" xfId="0" applyFont="1" applyBorder="1" applyAlignment="1">
      <alignment horizontal="center" vertical="center" wrapText="1"/>
    </xf>
    <xf numFmtId="9" fontId="6" fillId="0" borderId="23" xfId="0" applyNumberFormat="1" applyFont="1" applyBorder="1" applyAlignment="1" applyProtection="1">
      <alignment horizontal="center" vertical="center" wrapText="1"/>
      <protection locked="0"/>
    </xf>
    <xf numFmtId="0" fontId="2" fillId="2" borderId="1"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center" wrapText="1"/>
      <protection locked="0"/>
    </xf>
    <xf numFmtId="0" fontId="4" fillId="3" borderId="35" xfId="0" applyFont="1" applyFill="1" applyBorder="1" applyAlignment="1" applyProtection="1">
      <alignment horizontal="center" vertical="center" wrapText="1"/>
      <protection locked="0"/>
    </xf>
    <xf numFmtId="0" fontId="2" fillId="5" borderId="3"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0" fontId="13" fillId="0" borderId="22"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cellXfs>
  <cellStyles count="4">
    <cellStyle name="Moneda" xfId="1" builtinId="4"/>
    <cellStyle name="Normal" xfId="0" builtinId="0"/>
    <cellStyle name="Normal_Hoja1" xfId="3" xr:uid="{056283D1-9CE0-419F-8A46-0D40958BE884}"/>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303691</xdr:colOff>
      <xdr:row>3</xdr:row>
      <xdr:rowOff>190500</xdr:rowOff>
    </xdr:from>
    <xdr:to>
      <xdr:col>7</xdr:col>
      <xdr:colOff>1951128</xdr:colOff>
      <xdr:row>9</xdr:row>
      <xdr:rowOff>32778</xdr:rowOff>
    </xdr:to>
    <xdr:pic>
      <xdr:nvPicPr>
        <xdr:cNvPr id="2" name="Imagen 1">
          <a:extLst>
            <a:ext uri="{FF2B5EF4-FFF2-40B4-BE49-F238E27FC236}">
              <a16:creationId xmlns:a16="http://schemas.microsoft.com/office/drawing/2014/main" id="{2FC49C43-0EF0-9718-193C-0B2F7F25B95B}"/>
            </a:ext>
          </a:extLst>
        </xdr:cNvPr>
        <xdr:cNvPicPr>
          <a:picLocks noChangeAspect="1"/>
        </xdr:cNvPicPr>
      </xdr:nvPicPr>
      <xdr:blipFill>
        <a:blip xmlns:r="http://schemas.openxmlformats.org/officeDocument/2006/relationships" r:embed="rId1"/>
        <a:stretch>
          <a:fillRect/>
        </a:stretch>
      </xdr:blipFill>
      <xdr:spPr>
        <a:xfrm>
          <a:off x="9828691" y="190500"/>
          <a:ext cx="1647437" cy="104877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F83B6-10AA-4E13-B59D-18D34B5DF488}">
  <sheetPr>
    <pageSetUpPr fitToPage="1"/>
  </sheetPr>
  <dimension ref="A1:AJ163"/>
  <sheetViews>
    <sheetView showGridLines="0" tabSelected="1" topLeftCell="A3" zoomScale="80" zoomScaleNormal="80" workbookViewId="0">
      <pane ySplit="15" topLeftCell="A18" activePane="bottomLeft" state="frozen"/>
      <selection activeCell="C3" sqref="C3"/>
      <selection pane="bottomLeft" activeCell="D13" sqref="D13"/>
    </sheetView>
  </sheetViews>
  <sheetFormatPr baseColWidth="10" defaultColWidth="9.140625" defaultRowHeight="15" x14ac:dyDescent="0.25"/>
  <cols>
    <col min="1" max="1" width="16.140625" customWidth="1"/>
    <col min="2" max="2" width="31.140625" customWidth="1"/>
    <col min="3" max="3" width="20.5703125" customWidth="1"/>
    <col min="4" max="4" width="29.28515625" customWidth="1"/>
    <col min="5" max="5" width="10.140625" customWidth="1"/>
    <col min="6" max="6" width="32.7109375" customWidth="1"/>
    <col min="7" max="7" width="13.5703125" customWidth="1"/>
    <col min="8" max="8" width="43.42578125" customWidth="1"/>
    <col min="9" max="9" width="17" customWidth="1"/>
    <col min="10" max="10" width="6.85546875" customWidth="1"/>
    <col min="11" max="11" width="7" customWidth="1"/>
    <col min="12" max="12" width="5.7109375" customWidth="1"/>
    <col min="13" max="13" width="6.42578125" customWidth="1"/>
    <col min="14" max="14" width="6.5703125" customWidth="1"/>
    <col min="15" max="15" width="6.140625" customWidth="1"/>
    <col min="16" max="16" width="6.5703125" customWidth="1"/>
    <col min="17" max="17" width="5.140625" customWidth="1"/>
    <col min="18" max="18" width="6.140625" customWidth="1"/>
    <col min="19" max="19" width="5.85546875" customWidth="1"/>
    <col min="20" max="21" width="5.28515625" customWidth="1"/>
    <col min="22" max="22" width="15.85546875" customWidth="1"/>
    <col min="27" max="48" width="0" hidden="1" customWidth="1"/>
  </cols>
  <sheetData>
    <row r="1" spans="1:26" ht="20.25" hidden="1" customHeight="1" x14ac:dyDescent="0.25">
      <c r="A1" s="361" t="s">
        <v>95</v>
      </c>
      <c r="B1" s="361"/>
      <c r="C1" s="361"/>
      <c r="D1" s="361"/>
      <c r="E1" s="361"/>
      <c r="F1" s="361"/>
      <c r="G1" s="361"/>
      <c r="H1" s="361"/>
      <c r="I1" s="361"/>
      <c r="J1" s="361"/>
      <c r="K1" s="361"/>
      <c r="L1" s="361"/>
      <c r="M1" s="361"/>
      <c r="N1" s="361"/>
      <c r="O1" s="361"/>
      <c r="P1" s="361"/>
      <c r="Q1" s="361"/>
      <c r="R1" s="361"/>
      <c r="S1" s="361"/>
      <c r="T1" s="361"/>
      <c r="U1" s="361"/>
      <c r="V1" s="361"/>
      <c r="W1" s="361"/>
      <c r="X1" s="361"/>
      <c r="Y1" s="361"/>
      <c r="Z1" s="361"/>
    </row>
    <row r="2" spans="1:26" ht="15.75" hidden="1" x14ac:dyDescent="0.25">
      <c r="A2" s="161">
        <v>1</v>
      </c>
      <c r="B2" s="161">
        <v>2</v>
      </c>
      <c r="C2" s="161">
        <v>3</v>
      </c>
      <c r="D2" s="161">
        <v>4</v>
      </c>
      <c r="E2" s="162">
        <v>5</v>
      </c>
      <c r="F2" s="161">
        <v>6</v>
      </c>
      <c r="G2" s="161">
        <v>7</v>
      </c>
      <c r="H2" s="161">
        <v>8</v>
      </c>
      <c r="I2" s="161">
        <v>9</v>
      </c>
      <c r="J2" s="362">
        <v>10</v>
      </c>
      <c r="K2" s="362"/>
      <c r="L2" s="362"/>
      <c r="M2" s="362"/>
      <c r="N2" s="362"/>
      <c r="O2" s="362"/>
      <c r="P2" s="362"/>
      <c r="Q2" s="362"/>
      <c r="R2" s="362"/>
      <c r="S2" s="362"/>
      <c r="T2" s="362"/>
      <c r="U2" s="362"/>
      <c r="V2" s="161">
        <v>11</v>
      </c>
      <c r="W2" s="362">
        <v>12</v>
      </c>
      <c r="X2" s="362"/>
      <c r="Y2" s="362"/>
      <c r="Z2" s="362"/>
    </row>
    <row r="3" spans="1:26" ht="15.75" x14ac:dyDescent="0.25">
      <c r="A3" s="163"/>
      <c r="B3" s="163"/>
      <c r="C3" s="163"/>
      <c r="D3" s="163"/>
      <c r="E3" s="164"/>
      <c r="F3" s="163"/>
      <c r="G3" s="163"/>
      <c r="H3" s="163"/>
      <c r="I3" s="163"/>
      <c r="J3" s="163"/>
      <c r="K3" s="163"/>
      <c r="L3" s="163"/>
      <c r="M3" s="163"/>
      <c r="N3" s="163"/>
      <c r="O3" s="163"/>
      <c r="P3" s="163"/>
      <c r="Q3" s="163"/>
      <c r="R3" s="163"/>
      <c r="S3" s="163"/>
      <c r="T3" s="163"/>
      <c r="U3" s="163"/>
      <c r="V3" s="163"/>
      <c r="W3" s="163"/>
      <c r="X3" s="163"/>
      <c r="Y3" s="163"/>
      <c r="Z3" s="163"/>
    </row>
    <row r="4" spans="1:26" ht="15.75" x14ac:dyDescent="0.25">
      <c r="A4" s="163"/>
      <c r="B4" s="163"/>
      <c r="C4" s="163"/>
      <c r="D4" s="163"/>
      <c r="E4" s="164"/>
      <c r="F4" s="163"/>
      <c r="G4" s="163"/>
      <c r="H4" s="163"/>
      <c r="I4" s="163"/>
      <c r="J4" s="163"/>
      <c r="K4" s="163"/>
      <c r="L4" s="163"/>
      <c r="M4" s="163"/>
      <c r="N4" s="163"/>
      <c r="O4" s="163"/>
      <c r="P4" s="163"/>
      <c r="Q4" s="163"/>
      <c r="R4" s="163"/>
      <c r="S4" s="163"/>
      <c r="T4" s="163"/>
      <c r="U4" s="163"/>
      <c r="V4" s="163"/>
      <c r="W4" s="163"/>
      <c r="X4" s="163"/>
      <c r="Y4" s="163"/>
      <c r="Z4" s="163"/>
    </row>
    <row r="5" spans="1:26" ht="15.75" x14ac:dyDescent="0.25">
      <c r="A5" s="163"/>
      <c r="B5" s="163"/>
      <c r="C5" s="163"/>
      <c r="D5" s="163"/>
      <c r="E5" s="164"/>
      <c r="F5" s="163"/>
      <c r="G5" s="163"/>
      <c r="H5" s="163"/>
      <c r="I5" s="163"/>
      <c r="J5" s="163"/>
      <c r="K5" s="163"/>
      <c r="L5" s="163"/>
      <c r="M5" s="163"/>
      <c r="N5" s="163"/>
      <c r="O5" s="163"/>
      <c r="P5" s="163"/>
      <c r="Q5" s="163"/>
      <c r="R5" s="163"/>
      <c r="S5" s="163"/>
      <c r="T5" s="163"/>
      <c r="U5" s="163"/>
      <c r="V5" s="163"/>
      <c r="W5" s="163"/>
      <c r="X5" s="163"/>
      <c r="Y5" s="163"/>
      <c r="Z5" s="163"/>
    </row>
    <row r="6" spans="1:26" ht="15.75" x14ac:dyDescent="0.25">
      <c r="A6" s="163"/>
      <c r="B6" s="163"/>
      <c r="C6" s="163"/>
      <c r="D6" s="163"/>
      <c r="E6" s="164"/>
      <c r="F6" s="163"/>
      <c r="G6" s="163"/>
      <c r="H6" s="163"/>
      <c r="I6" s="163"/>
      <c r="J6" s="163"/>
      <c r="K6" s="163"/>
      <c r="L6" s="163"/>
      <c r="M6" s="163"/>
      <c r="N6" s="163"/>
      <c r="O6" s="163"/>
      <c r="P6" s="163"/>
      <c r="Q6" s="163"/>
      <c r="R6" s="163"/>
      <c r="S6" s="163"/>
      <c r="T6" s="163"/>
      <c r="U6" s="163"/>
      <c r="V6" s="163"/>
      <c r="W6" s="163"/>
      <c r="X6" s="163"/>
      <c r="Y6" s="163"/>
      <c r="Z6" s="163"/>
    </row>
    <row r="7" spans="1:26" ht="15.75" x14ac:dyDescent="0.25">
      <c r="A7" s="163"/>
      <c r="B7" s="163"/>
      <c r="C7" s="163"/>
      <c r="D7" s="163"/>
      <c r="E7" s="164"/>
      <c r="F7" s="163"/>
      <c r="G7" s="163"/>
      <c r="H7" s="163"/>
      <c r="I7" s="163"/>
      <c r="J7" s="163"/>
      <c r="K7" s="163"/>
      <c r="L7" s="163"/>
      <c r="M7" s="163"/>
      <c r="N7" s="163"/>
      <c r="O7" s="163"/>
      <c r="P7" s="163"/>
      <c r="Q7" s="163"/>
      <c r="R7" s="163"/>
      <c r="S7" s="163"/>
      <c r="T7" s="163"/>
      <c r="U7" s="163"/>
      <c r="V7" s="163"/>
      <c r="W7" s="163"/>
      <c r="X7" s="163"/>
      <c r="Y7" s="163"/>
      <c r="Z7" s="163"/>
    </row>
    <row r="8" spans="1:26" ht="15.75" x14ac:dyDescent="0.25">
      <c r="A8" s="163"/>
      <c r="B8" s="163"/>
      <c r="C8" s="163"/>
      <c r="D8" s="163"/>
      <c r="E8" s="164"/>
      <c r="F8" s="163"/>
      <c r="G8" s="163"/>
      <c r="H8" s="163"/>
      <c r="I8" s="163"/>
      <c r="J8" s="163"/>
      <c r="K8" s="163"/>
      <c r="L8" s="163"/>
      <c r="M8" s="163"/>
      <c r="N8" s="163"/>
      <c r="O8" s="163"/>
      <c r="P8" s="163"/>
      <c r="Q8" s="163"/>
      <c r="R8" s="163"/>
      <c r="S8" s="163"/>
      <c r="T8" s="163"/>
      <c r="U8" s="163"/>
      <c r="V8" s="163"/>
      <c r="W8" s="163"/>
      <c r="X8" s="163"/>
      <c r="Y8" s="163"/>
      <c r="Z8" s="163"/>
    </row>
    <row r="9" spans="1:26" ht="15.75" x14ac:dyDescent="0.25">
      <c r="A9" s="163"/>
      <c r="B9" s="163"/>
      <c r="C9" s="163"/>
      <c r="D9" s="163"/>
      <c r="E9" s="164"/>
      <c r="F9" s="163"/>
      <c r="G9" s="163"/>
      <c r="H9" s="163"/>
      <c r="I9" s="163"/>
      <c r="J9" s="163"/>
      <c r="K9" s="163"/>
      <c r="L9" s="163"/>
      <c r="M9" s="163"/>
      <c r="N9" s="163"/>
      <c r="O9" s="163"/>
      <c r="P9" s="163"/>
      <c r="Q9" s="163"/>
      <c r="R9" s="163"/>
      <c r="S9" s="163"/>
      <c r="T9" s="163"/>
      <c r="U9" s="163"/>
      <c r="V9" s="163"/>
      <c r="W9" s="163"/>
      <c r="X9" s="163"/>
      <c r="Y9" s="163"/>
      <c r="Z9" s="163"/>
    </row>
    <row r="10" spans="1:26" ht="3" customHeight="1" x14ac:dyDescent="0.25">
      <c r="A10" s="163"/>
      <c r="B10" s="163"/>
      <c r="C10" s="163"/>
      <c r="D10" s="163"/>
      <c r="E10" s="164"/>
      <c r="F10" s="163"/>
      <c r="G10" s="163"/>
      <c r="H10" s="163"/>
      <c r="I10" s="163"/>
      <c r="J10" s="163"/>
      <c r="K10" s="163"/>
      <c r="L10" s="163"/>
      <c r="M10" s="163"/>
      <c r="N10" s="163"/>
      <c r="O10" s="163"/>
      <c r="P10" s="163"/>
      <c r="Q10" s="163"/>
      <c r="R10" s="163"/>
      <c r="S10" s="163"/>
      <c r="T10" s="163"/>
      <c r="U10" s="163"/>
      <c r="V10" s="163"/>
      <c r="W10" s="163"/>
      <c r="X10" s="163"/>
      <c r="Y10" s="163"/>
      <c r="Z10" s="163"/>
    </row>
    <row r="11" spans="1:26" ht="15.75" x14ac:dyDescent="0.25">
      <c r="A11" s="170" t="s">
        <v>334</v>
      </c>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row>
    <row r="12" spans="1:26" ht="9" customHeight="1" x14ac:dyDescent="0.25">
      <c r="A12" s="163"/>
      <c r="B12" s="163"/>
      <c r="C12" s="163"/>
      <c r="D12" s="163"/>
      <c r="E12" s="164"/>
      <c r="F12" s="163"/>
      <c r="G12" s="163"/>
      <c r="H12" s="163"/>
      <c r="I12" s="163"/>
      <c r="J12" s="163"/>
      <c r="K12" s="163"/>
      <c r="L12" s="163"/>
      <c r="M12" s="163"/>
      <c r="N12" s="163"/>
      <c r="O12" s="163"/>
      <c r="P12" s="163"/>
      <c r="Q12" s="163"/>
      <c r="R12" s="163"/>
      <c r="S12" s="163"/>
      <c r="T12" s="163"/>
      <c r="U12" s="163"/>
      <c r="V12" s="163"/>
      <c r="W12" s="163"/>
      <c r="X12" s="163"/>
      <c r="Y12" s="163"/>
      <c r="Z12" s="163"/>
    </row>
    <row r="13" spans="1:26" ht="15.75" x14ac:dyDescent="0.25">
      <c r="A13" s="163"/>
      <c r="B13" s="163"/>
      <c r="C13" s="163"/>
      <c r="D13" s="163"/>
      <c r="E13" s="164"/>
      <c r="F13" s="163"/>
      <c r="G13" s="163"/>
      <c r="H13" s="165" t="s">
        <v>333</v>
      </c>
      <c r="I13" s="163"/>
      <c r="J13" s="163"/>
      <c r="K13" s="163"/>
      <c r="L13" s="163"/>
      <c r="M13" s="163"/>
      <c r="N13" s="163"/>
      <c r="O13" s="163"/>
      <c r="P13" s="163"/>
      <c r="Q13" s="163"/>
      <c r="R13" s="163"/>
      <c r="S13" s="163"/>
      <c r="T13" s="163"/>
      <c r="U13" s="163"/>
      <c r="V13" s="163"/>
      <c r="W13" s="163"/>
      <c r="X13" s="163"/>
      <c r="Y13" s="163"/>
      <c r="Z13" s="163"/>
    </row>
    <row r="14" spans="1:26" ht="31.5" x14ac:dyDescent="0.25">
      <c r="A14" s="163"/>
      <c r="B14" s="163"/>
      <c r="C14" s="163"/>
      <c r="D14" s="163"/>
      <c r="E14" s="164"/>
      <c r="F14" s="163"/>
      <c r="G14" s="163"/>
      <c r="H14" s="163" t="s">
        <v>335</v>
      </c>
      <c r="I14" s="163"/>
      <c r="J14" s="163"/>
      <c r="K14" s="163"/>
      <c r="L14" s="163"/>
      <c r="M14" s="163"/>
      <c r="N14" s="163"/>
      <c r="O14" s="163"/>
      <c r="P14" s="163"/>
      <c r="Q14" s="163"/>
      <c r="R14" s="163"/>
      <c r="S14" s="163"/>
      <c r="T14" s="163"/>
      <c r="U14" s="163"/>
      <c r="V14" s="163"/>
      <c r="W14" s="163"/>
      <c r="X14" s="163"/>
      <c r="Y14" s="163"/>
      <c r="Z14" s="163"/>
    </row>
    <row r="15" spans="1:26" ht="15.75" customHeight="1" x14ac:dyDescent="0.25">
      <c r="A15" s="358" t="s">
        <v>95</v>
      </c>
      <c r="B15" s="219"/>
      <c r="C15" s="219"/>
      <c r="D15" s="219"/>
      <c r="E15" s="219"/>
      <c r="F15" s="219"/>
      <c r="G15" s="219"/>
      <c r="H15" s="219"/>
      <c r="I15" s="219"/>
      <c r="J15" s="219"/>
      <c r="K15" s="219"/>
      <c r="L15" s="219"/>
      <c r="M15" s="219"/>
      <c r="N15" s="219"/>
      <c r="O15" s="219"/>
      <c r="P15" s="219"/>
      <c r="Q15" s="219"/>
      <c r="R15" s="219"/>
      <c r="S15" s="219"/>
      <c r="T15" s="219"/>
      <c r="U15" s="219"/>
      <c r="V15" s="219"/>
      <c r="W15" s="359"/>
      <c r="X15" s="359"/>
      <c r="Y15" s="359"/>
      <c r="Z15" s="359"/>
    </row>
    <row r="16" spans="1:26" ht="16.5" thickBot="1" x14ac:dyDescent="0.3">
      <c r="A16" s="1">
        <v>1</v>
      </c>
      <c r="B16" s="1">
        <v>2</v>
      </c>
      <c r="C16" s="1">
        <v>3</v>
      </c>
      <c r="D16" s="1">
        <v>4</v>
      </c>
      <c r="E16" s="2">
        <v>5</v>
      </c>
      <c r="F16" s="1">
        <v>6</v>
      </c>
      <c r="G16" s="1">
        <v>7</v>
      </c>
      <c r="H16" s="1">
        <v>8</v>
      </c>
      <c r="I16" s="1">
        <v>9</v>
      </c>
      <c r="J16" s="238">
        <v>10</v>
      </c>
      <c r="K16" s="322"/>
      <c r="L16" s="322"/>
      <c r="M16" s="322"/>
      <c r="N16" s="322"/>
      <c r="O16" s="322"/>
      <c r="P16" s="322"/>
      <c r="Q16" s="322"/>
      <c r="R16" s="322"/>
      <c r="S16" s="322"/>
      <c r="T16" s="322"/>
      <c r="U16" s="323"/>
      <c r="V16" s="4">
        <v>11</v>
      </c>
      <c r="W16" s="324">
        <v>12</v>
      </c>
      <c r="X16" s="325"/>
      <c r="Y16" s="325"/>
      <c r="Z16" s="326"/>
    </row>
    <row r="17" spans="1:32" ht="15.75" x14ac:dyDescent="0.25">
      <c r="A17" s="327" t="s">
        <v>0</v>
      </c>
      <c r="B17" s="327" t="s">
        <v>1</v>
      </c>
      <c r="C17" s="327" t="s">
        <v>2</v>
      </c>
      <c r="D17" s="327" t="s">
        <v>3</v>
      </c>
      <c r="E17" s="330" t="s">
        <v>4</v>
      </c>
      <c r="F17" s="327" t="s">
        <v>5</v>
      </c>
      <c r="G17" s="327" t="s">
        <v>6</v>
      </c>
      <c r="H17" s="327" t="s">
        <v>7</v>
      </c>
      <c r="I17" s="327" t="s">
        <v>8</v>
      </c>
      <c r="J17" s="238" t="s">
        <v>9</v>
      </c>
      <c r="K17" s="322"/>
      <c r="L17" s="322"/>
      <c r="M17" s="322"/>
      <c r="N17" s="322"/>
      <c r="O17" s="322"/>
      <c r="P17" s="322"/>
      <c r="Q17" s="322"/>
      <c r="R17" s="322"/>
      <c r="S17" s="322"/>
      <c r="T17" s="322"/>
      <c r="U17" s="323"/>
      <c r="V17" s="333" t="s">
        <v>10</v>
      </c>
      <c r="W17" s="304" t="s">
        <v>97</v>
      </c>
      <c r="X17" s="305"/>
      <c r="Y17" s="305"/>
      <c r="Z17" s="360"/>
    </row>
    <row r="18" spans="1:32" ht="45" customHeight="1" x14ac:dyDescent="0.25">
      <c r="A18" s="328"/>
      <c r="B18" s="328"/>
      <c r="C18" s="328"/>
      <c r="D18" s="328"/>
      <c r="E18" s="331"/>
      <c r="F18" s="328"/>
      <c r="G18" s="328"/>
      <c r="H18" s="328"/>
      <c r="I18" s="328"/>
      <c r="J18" s="238" t="s">
        <v>16</v>
      </c>
      <c r="K18" s="322"/>
      <c r="L18" s="323"/>
      <c r="M18" s="238" t="s">
        <v>17</v>
      </c>
      <c r="N18" s="322"/>
      <c r="O18" s="323"/>
      <c r="P18" s="238" t="s">
        <v>18</v>
      </c>
      <c r="Q18" s="322"/>
      <c r="R18" s="323"/>
      <c r="S18" s="238" t="s">
        <v>19</v>
      </c>
      <c r="T18" s="322"/>
      <c r="U18" s="323"/>
      <c r="V18" s="334"/>
      <c r="W18" s="5" t="s">
        <v>16</v>
      </c>
      <c r="X18" s="1" t="s">
        <v>17</v>
      </c>
      <c r="Y18" s="1" t="s">
        <v>18</v>
      </c>
      <c r="Z18" s="6" t="s">
        <v>19</v>
      </c>
    </row>
    <row r="19" spans="1:32" ht="15.75" x14ac:dyDescent="0.25">
      <c r="A19" s="329"/>
      <c r="B19" s="329"/>
      <c r="C19" s="329"/>
      <c r="D19" s="329"/>
      <c r="E19" s="332"/>
      <c r="F19" s="329"/>
      <c r="G19" s="329"/>
      <c r="H19" s="329"/>
      <c r="I19" s="329"/>
      <c r="J19" s="1">
        <v>1</v>
      </c>
      <c r="K19" s="1">
        <v>2</v>
      </c>
      <c r="L19" s="1">
        <v>3</v>
      </c>
      <c r="M19" s="1">
        <v>4</v>
      </c>
      <c r="N19" s="1">
        <v>5</v>
      </c>
      <c r="O19" s="1">
        <v>6</v>
      </c>
      <c r="P19" s="1">
        <v>7</v>
      </c>
      <c r="Q19" s="1">
        <v>8</v>
      </c>
      <c r="R19" s="1">
        <v>9</v>
      </c>
      <c r="S19" s="1">
        <v>10</v>
      </c>
      <c r="T19" s="1">
        <v>11</v>
      </c>
      <c r="U19" s="1">
        <v>12</v>
      </c>
      <c r="V19" s="335"/>
      <c r="W19" s="5" t="s">
        <v>20</v>
      </c>
      <c r="X19" s="1" t="s">
        <v>21</v>
      </c>
      <c r="Y19" s="1" t="s">
        <v>22</v>
      </c>
      <c r="Z19" s="6" t="s">
        <v>23</v>
      </c>
    </row>
    <row r="20" spans="1:32" ht="103.5" customHeight="1" x14ac:dyDescent="0.25">
      <c r="A20" s="363" t="s">
        <v>306</v>
      </c>
      <c r="B20" s="363" t="s">
        <v>25</v>
      </c>
      <c r="C20" s="121" t="s">
        <v>100</v>
      </c>
      <c r="D20" s="121" t="s">
        <v>101</v>
      </c>
      <c r="E20" s="122">
        <v>1</v>
      </c>
      <c r="F20" s="121" t="s">
        <v>102</v>
      </c>
      <c r="G20" s="366" t="s">
        <v>307</v>
      </c>
      <c r="H20" s="112" t="s">
        <v>336</v>
      </c>
      <c r="I20" s="7" t="s">
        <v>103</v>
      </c>
      <c r="J20" s="40"/>
      <c r="K20" s="40"/>
      <c r="L20" s="40"/>
      <c r="M20" s="40"/>
      <c r="N20" s="40"/>
      <c r="O20" s="40"/>
      <c r="P20" s="123"/>
      <c r="Q20" s="123"/>
      <c r="R20" s="123"/>
      <c r="S20" s="123"/>
      <c r="T20" s="123"/>
      <c r="U20" s="123"/>
      <c r="V20" s="128" t="s">
        <v>310</v>
      </c>
      <c r="W20" s="40"/>
      <c r="X20" s="124">
        <v>1</v>
      </c>
      <c r="Y20" s="40"/>
      <c r="Z20" s="40"/>
    </row>
    <row r="21" spans="1:32" ht="96" customHeight="1" x14ac:dyDescent="0.25">
      <c r="A21" s="364"/>
      <c r="B21" s="364"/>
      <c r="C21" s="7" t="s">
        <v>104</v>
      </c>
      <c r="D21" s="7" t="s">
        <v>101</v>
      </c>
      <c r="E21" s="41">
        <v>1</v>
      </c>
      <c r="F21" s="7" t="s">
        <v>105</v>
      </c>
      <c r="G21" s="367"/>
      <c r="H21" s="29" t="s">
        <v>314</v>
      </c>
      <c r="I21" s="7" t="s">
        <v>103</v>
      </c>
      <c r="J21" s="40"/>
      <c r="K21" s="40"/>
      <c r="L21" s="40"/>
      <c r="M21" s="39"/>
      <c r="N21" s="39"/>
      <c r="O21" s="39"/>
      <c r="P21" s="39"/>
      <c r="Q21" s="39"/>
      <c r="R21" s="39"/>
      <c r="S21" s="39"/>
      <c r="T21" s="39"/>
      <c r="U21" s="39"/>
      <c r="V21" s="73" t="s">
        <v>172</v>
      </c>
      <c r="W21" s="125">
        <v>1</v>
      </c>
      <c r="X21" s="40"/>
      <c r="Y21" s="40"/>
      <c r="Z21" s="40"/>
      <c r="AA21" s="166"/>
      <c r="AB21" s="166"/>
      <c r="AC21" s="166"/>
      <c r="AD21" s="166"/>
      <c r="AE21" s="166"/>
      <c r="AF21" s="166"/>
    </row>
    <row r="22" spans="1:32" ht="132" customHeight="1" x14ac:dyDescent="0.25">
      <c r="A22" s="364"/>
      <c r="B22" s="364"/>
      <c r="C22" s="7" t="s">
        <v>106</v>
      </c>
      <c r="D22" s="7" t="s">
        <v>107</v>
      </c>
      <c r="E22" s="41">
        <v>4</v>
      </c>
      <c r="F22" s="7" t="s">
        <v>108</v>
      </c>
      <c r="G22" s="367"/>
      <c r="H22" s="29" t="s">
        <v>337</v>
      </c>
      <c r="I22" s="7" t="s">
        <v>109</v>
      </c>
      <c r="J22" s="39"/>
      <c r="K22" s="39"/>
      <c r="L22" s="40"/>
      <c r="M22" s="39"/>
      <c r="N22" s="39"/>
      <c r="O22" s="40"/>
      <c r="P22" s="39"/>
      <c r="Q22" s="39"/>
      <c r="R22" s="40"/>
      <c r="S22" s="39"/>
      <c r="T22" s="39"/>
      <c r="U22" s="40"/>
      <c r="V22" s="73" t="s">
        <v>172</v>
      </c>
      <c r="W22" s="30">
        <v>1</v>
      </c>
      <c r="X22" s="30">
        <v>1</v>
      </c>
      <c r="Y22" s="30">
        <v>1</v>
      </c>
      <c r="Z22" s="30">
        <v>1</v>
      </c>
    </row>
    <row r="23" spans="1:32" ht="126.75" customHeight="1" x14ac:dyDescent="0.25">
      <c r="A23" s="364"/>
      <c r="B23" s="364"/>
      <c r="C23" s="76" t="s">
        <v>308</v>
      </c>
      <c r="D23" s="76" t="s">
        <v>311</v>
      </c>
      <c r="E23" s="61">
        <v>1</v>
      </c>
      <c r="F23" s="76" t="s">
        <v>312</v>
      </c>
      <c r="G23" s="367"/>
      <c r="H23" s="112" t="s">
        <v>313</v>
      </c>
      <c r="I23" s="7" t="s">
        <v>103</v>
      </c>
      <c r="J23" s="40"/>
      <c r="K23" s="40"/>
      <c r="L23" s="40"/>
      <c r="M23" s="40"/>
      <c r="N23" s="40"/>
      <c r="O23" s="40"/>
      <c r="P23" s="40"/>
      <c r="Q23" s="40"/>
      <c r="R23" s="40"/>
      <c r="S23" s="40"/>
      <c r="T23" s="40"/>
      <c r="U23" s="40"/>
      <c r="V23" s="129" t="s">
        <v>340</v>
      </c>
      <c r="W23" s="40"/>
      <c r="X23" s="40"/>
      <c r="Y23" s="40"/>
      <c r="Z23" s="60">
        <v>1</v>
      </c>
    </row>
    <row r="24" spans="1:32" ht="217.5" customHeight="1" x14ac:dyDescent="0.25">
      <c r="A24" s="364"/>
      <c r="B24" s="364"/>
      <c r="C24" s="7" t="s">
        <v>110</v>
      </c>
      <c r="D24" s="7" t="s">
        <v>101</v>
      </c>
      <c r="E24" s="41">
        <v>1</v>
      </c>
      <c r="F24" s="7" t="s">
        <v>111</v>
      </c>
      <c r="G24" s="367"/>
      <c r="H24" s="29" t="s">
        <v>338</v>
      </c>
      <c r="I24" s="7" t="s">
        <v>103</v>
      </c>
      <c r="J24" s="40"/>
      <c r="K24" s="39"/>
      <c r="L24" s="39"/>
      <c r="M24" s="39"/>
      <c r="N24" s="39"/>
      <c r="O24" s="39"/>
      <c r="P24" s="39"/>
      <c r="Q24" s="39"/>
      <c r="R24" s="39"/>
      <c r="S24" s="39"/>
      <c r="T24" s="39"/>
      <c r="U24" s="39"/>
      <c r="V24" s="73" t="s">
        <v>172</v>
      </c>
      <c r="W24" s="30">
        <v>1</v>
      </c>
      <c r="X24" s="40"/>
      <c r="Y24" s="40"/>
      <c r="Z24" s="40"/>
    </row>
    <row r="25" spans="1:32" ht="87" customHeight="1" x14ac:dyDescent="0.25">
      <c r="A25" s="364"/>
      <c r="B25" s="364"/>
      <c r="C25" s="207" t="s">
        <v>112</v>
      </c>
      <c r="D25" s="7" t="s">
        <v>113</v>
      </c>
      <c r="E25" s="47" t="s">
        <v>28</v>
      </c>
      <c r="F25" s="7" t="s">
        <v>114</v>
      </c>
      <c r="G25" s="367"/>
      <c r="H25" s="48" t="s">
        <v>115</v>
      </c>
      <c r="I25" s="207" t="s">
        <v>116</v>
      </c>
      <c r="J25" s="40"/>
      <c r="K25" s="40"/>
      <c r="L25" s="40"/>
      <c r="M25" s="40"/>
      <c r="N25" s="40"/>
      <c r="O25" s="40"/>
      <c r="P25" s="49"/>
      <c r="Q25" s="49"/>
      <c r="R25" s="49"/>
      <c r="S25" s="49"/>
      <c r="T25" s="49"/>
      <c r="U25" s="49"/>
      <c r="V25" s="73" t="s">
        <v>172</v>
      </c>
      <c r="W25" s="40"/>
      <c r="X25" s="55" t="s">
        <v>28</v>
      </c>
      <c r="Y25" s="40"/>
      <c r="Z25" s="40"/>
    </row>
    <row r="26" spans="1:32" ht="86.25" customHeight="1" x14ac:dyDescent="0.25">
      <c r="A26" s="364"/>
      <c r="B26" s="364"/>
      <c r="C26" s="207"/>
      <c r="D26" s="7" t="s">
        <v>117</v>
      </c>
      <c r="E26" s="51">
        <v>0.85</v>
      </c>
      <c r="F26" s="7" t="s">
        <v>118</v>
      </c>
      <c r="G26" s="367"/>
      <c r="H26" s="48" t="s">
        <v>119</v>
      </c>
      <c r="I26" s="207"/>
      <c r="J26" s="49"/>
      <c r="K26" s="49"/>
      <c r="L26" s="40"/>
      <c r="M26" s="49"/>
      <c r="N26" s="49"/>
      <c r="O26" s="40"/>
      <c r="P26" s="49"/>
      <c r="Q26" s="49"/>
      <c r="R26" s="40"/>
      <c r="S26" s="49"/>
      <c r="T26" s="49"/>
      <c r="U26" s="40"/>
      <c r="V26" s="73" t="s">
        <v>172</v>
      </c>
      <c r="W26" s="126">
        <v>0.21249999999999999</v>
      </c>
      <c r="X26" s="126">
        <v>0.21249999999999999</v>
      </c>
      <c r="Y26" s="126">
        <v>0.21249999999999999</v>
      </c>
      <c r="Z26" s="126">
        <v>0.21249999999999999</v>
      </c>
    </row>
    <row r="27" spans="1:32" ht="118.5" customHeight="1" x14ac:dyDescent="0.25">
      <c r="A27" s="364"/>
      <c r="B27" s="364"/>
      <c r="C27" s="7" t="s">
        <v>120</v>
      </c>
      <c r="D27" s="7" t="s">
        <v>117</v>
      </c>
      <c r="E27" s="53">
        <v>0.9</v>
      </c>
      <c r="F27" s="7" t="s">
        <v>339</v>
      </c>
      <c r="G27" s="367"/>
      <c r="H27" s="29" t="s">
        <v>121</v>
      </c>
      <c r="I27" s="7" t="s">
        <v>122</v>
      </c>
      <c r="J27" s="39"/>
      <c r="K27" s="39"/>
      <c r="L27" s="40"/>
      <c r="M27" s="39"/>
      <c r="N27" s="39"/>
      <c r="O27" s="40"/>
      <c r="P27" s="39"/>
      <c r="Q27" s="39"/>
      <c r="R27" s="40"/>
      <c r="S27" s="39"/>
      <c r="T27" s="39"/>
      <c r="U27" s="40"/>
      <c r="V27" s="167" t="s">
        <v>341</v>
      </c>
      <c r="W27" s="127">
        <v>0.22500000000000001</v>
      </c>
      <c r="X27" s="127">
        <v>0.22500000000000001</v>
      </c>
      <c r="Y27" s="127">
        <v>0.22500000000000001</v>
      </c>
      <c r="Z27" s="127">
        <v>0.22500000000000001</v>
      </c>
    </row>
    <row r="28" spans="1:32" ht="114" x14ac:dyDescent="0.25">
      <c r="A28" s="364"/>
      <c r="B28" s="364"/>
      <c r="C28" s="60" t="s">
        <v>309</v>
      </c>
      <c r="D28" s="60" t="s">
        <v>123</v>
      </c>
      <c r="E28" s="132" t="s">
        <v>28</v>
      </c>
      <c r="F28" s="60" t="s">
        <v>124</v>
      </c>
      <c r="G28" s="367"/>
      <c r="H28" s="112" t="s">
        <v>125</v>
      </c>
      <c r="I28" s="60" t="s">
        <v>109</v>
      </c>
      <c r="J28" s="40"/>
      <c r="K28" s="40"/>
      <c r="L28" s="40"/>
      <c r="M28" s="40"/>
      <c r="N28" s="40"/>
      <c r="O28" s="40"/>
      <c r="P28" s="40"/>
      <c r="Q28" s="40"/>
      <c r="R28" s="40"/>
      <c r="S28" s="40"/>
      <c r="T28" s="40"/>
      <c r="U28" s="40"/>
      <c r="V28" s="129" t="s">
        <v>172</v>
      </c>
      <c r="W28" s="130"/>
      <c r="X28" s="131"/>
      <c r="Y28" s="130"/>
      <c r="Z28" s="130"/>
    </row>
    <row r="29" spans="1:32" ht="68.25" customHeight="1" x14ac:dyDescent="0.25">
      <c r="A29" s="364"/>
      <c r="B29" s="364"/>
      <c r="C29" s="7" t="s">
        <v>126</v>
      </c>
      <c r="D29" s="7" t="s">
        <v>117</v>
      </c>
      <c r="E29" s="53">
        <v>1</v>
      </c>
      <c r="F29" s="7" t="s">
        <v>127</v>
      </c>
      <c r="G29" s="367"/>
      <c r="H29" s="29" t="s">
        <v>128</v>
      </c>
      <c r="I29" s="7" t="s">
        <v>103</v>
      </c>
      <c r="J29" s="39"/>
      <c r="K29" s="39"/>
      <c r="L29" s="40"/>
      <c r="M29" s="39"/>
      <c r="N29" s="39"/>
      <c r="O29" s="40"/>
      <c r="P29" s="39"/>
      <c r="Q29" s="39"/>
      <c r="R29" s="40"/>
      <c r="S29" s="39"/>
      <c r="T29" s="39"/>
      <c r="U29" s="40"/>
      <c r="V29" s="73" t="s">
        <v>172</v>
      </c>
      <c r="W29" s="46">
        <v>1</v>
      </c>
      <c r="X29" s="40"/>
      <c r="Y29" s="40"/>
      <c r="Z29" s="40"/>
    </row>
    <row r="30" spans="1:32" ht="129" customHeight="1" x14ac:dyDescent="0.25">
      <c r="A30" s="364"/>
      <c r="B30" s="364"/>
      <c r="C30" s="7" t="s">
        <v>315</v>
      </c>
      <c r="D30" s="7" t="s">
        <v>129</v>
      </c>
      <c r="E30" s="41">
        <v>2</v>
      </c>
      <c r="F30" s="7" t="s">
        <v>316</v>
      </c>
      <c r="G30" s="367"/>
      <c r="H30" s="29" t="s">
        <v>317</v>
      </c>
      <c r="I30" s="7" t="s">
        <v>130</v>
      </c>
      <c r="J30" s="39"/>
      <c r="K30" s="39"/>
      <c r="L30" s="40"/>
      <c r="M30" s="40"/>
      <c r="N30" s="40"/>
      <c r="O30" s="39"/>
      <c r="P30" s="39"/>
      <c r="Q30" s="39"/>
      <c r="R30" s="39"/>
      <c r="S30" s="40"/>
      <c r="T30" s="40"/>
      <c r="U30" s="40"/>
      <c r="V30" s="74" t="s">
        <v>343</v>
      </c>
      <c r="W30" s="40"/>
      <c r="X30" s="55" t="s">
        <v>28</v>
      </c>
      <c r="Y30" s="40"/>
      <c r="Z30" s="55" t="s">
        <v>28</v>
      </c>
    </row>
    <row r="31" spans="1:32" ht="79.5" customHeight="1" x14ac:dyDescent="0.25">
      <c r="A31" s="364"/>
      <c r="B31" s="364"/>
      <c r="C31" s="17" t="s">
        <v>131</v>
      </c>
      <c r="D31" s="30" t="s">
        <v>86</v>
      </c>
      <c r="E31" s="31" t="s">
        <v>87</v>
      </c>
      <c r="F31" s="30" t="s">
        <v>88</v>
      </c>
      <c r="G31" s="367"/>
      <c r="H31" s="10" t="s">
        <v>342</v>
      </c>
      <c r="I31" s="30" t="s">
        <v>109</v>
      </c>
      <c r="J31" s="40"/>
      <c r="K31" s="40"/>
      <c r="L31" s="40"/>
      <c r="M31" s="40"/>
      <c r="N31" s="40"/>
      <c r="O31" s="40"/>
      <c r="P31" s="40"/>
      <c r="Q31" s="40"/>
      <c r="R31" s="40"/>
      <c r="S31" s="40"/>
      <c r="T31" s="40"/>
      <c r="U31" s="40"/>
      <c r="V31" s="73" t="s">
        <v>172</v>
      </c>
      <c r="W31" s="75" t="s">
        <v>28</v>
      </c>
      <c r="X31" s="75" t="s">
        <v>28</v>
      </c>
      <c r="Y31" s="75" t="s">
        <v>28</v>
      </c>
      <c r="Z31" s="75" t="s">
        <v>28</v>
      </c>
    </row>
    <row r="32" spans="1:32" ht="120.75" customHeight="1" thickBot="1" x14ac:dyDescent="0.3">
      <c r="A32" s="365"/>
      <c r="B32" s="365"/>
      <c r="C32" s="17" t="s">
        <v>132</v>
      </c>
      <c r="D32" s="30" t="s">
        <v>91</v>
      </c>
      <c r="E32" s="31" t="s">
        <v>92</v>
      </c>
      <c r="F32" s="30" t="s">
        <v>93</v>
      </c>
      <c r="G32" s="368"/>
      <c r="H32" s="17" t="s">
        <v>133</v>
      </c>
      <c r="I32" s="30" t="s">
        <v>109</v>
      </c>
      <c r="J32" s="39"/>
      <c r="K32" s="39"/>
      <c r="L32" s="39"/>
      <c r="M32" s="40"/>
      <c r="N32" s="40"/>
      <c r="O32" s="40"/>
      <c r="P32" s="39"/>
      <c r="Q32" s="39"/>
      <c r="R32" s="39"/>
      <c r="S32" s="40"/>
      <c r="T32" s="40"/>
      <c r="U32" s="40"/>
      <c r="V32" s="78" t="s">
        <v>172</v>
      </c>
      <c r="W32" s="40"/>
      <c r="X32" s="75" t="s">
        <v>28</v>
      </c>
      <c r="Y32" s="40"/>
      <c r="Z32" s="75" t="s">
        <v>28</v>
      </c>
    </row>
    <row r="33" spans="1:26" ht="20.25" x14ac:dyDescent="0.25">
      <c r="A33" s="358" t="s">
        <v>134</v>
      </c>
      <c r="B33" s="219"/>
      <c r="C33" s="219"/>
      <c r="D33" s="219"/>
      <c r="E33" s="219"/>
      <c r="F33" s="219"/>
      <c r="G33" s="219"/>
      <c r="H33" s="219"/>
      <c r="I33" s="219"/>
      <c r="J33" s="219"/>
      <c r="K33" s="219"/>
      <c r="L33" s="219"/>
      <c r="M33" s="219"/>
      <c r="N33" s="219"/>
      <c r="O33" s="219"/>
      <c r="P33" s="219"/>
      <c r="Q33" s="219"/>
      <c r="R33" s="219"/>
      <c r="S33" s="219"/>
      <c r="T33" s="219"/>
      <c r="U33" s="219"/>
      <c r="V33" s="219"/>
      <c r="W33" s="359"/>
      <c r="X33" s="359"/>
      <c r="Y33" s="359"/>
      <c r="Z33" s="359"/>
    </row>
    <row r="34" spans="1:26" ht="16.5" thickBot="1" x14ac:dyDescent="0.3">
      <c r="A34" s="1">
        <v>1</v>
      </c>
      <c r="B34" s="1">
        <v>2</v>
      </c>
      <c r="C34" s="1">
        <v>3</v>
      </c>
      <c r="D34" s="1">
        <v>4</v>
      </c>
      <c r="E34" s="2">
        <v>5</v>
      </c>
      <c r="F34" s="1">
        <v>6</v>
      </c>
      <c r="G34" s="1">
        <v>7</v>
      </c>
      <c r="H34" s="1">
        <v>8</v>
      </c>
      <c r="I34" s="1">
        <v>9</v>
      </c>
      <c r="J34" s="238">
        <v>10</v>
      </c>
      <c r="K34" s="322"/>
      <c r="L34" s="322"/>
      <c r="M34" s="322"/>
      <c r="N34" s="322"/>
      <c r="O34" s="322"/>
      <c r="P34" s="322"/>
      <c r="Q34" s="322"/>
      <c r="R34" s="322"/>
      <c r="S34" s="322"/>
      <c r="T34" s="322"/>
      <c r="U34" s="323"/>
      <c r="V34" s="4">
        <v>11</v>
      </c>
      <c r="W34" s="324">
        <v>12</v>
      </c>
      <c r="X34" s="325"/>
      <c r="Y34" s="325"/>
      <c r="Z34" s="326"/>
    </row>
    <row r="35" spans="1:26" ht="15.75" x14ac:dyDescent="0.25">
      <c r="A35" s="327" t="s">
        <v>0</v>
      </c>
      <c r="B35" s="327" t="s">
        <v>1</v>
      </c>
      <c r="C35" s="327" t="s">
        <v>2</v>
      </c>
      <c r="D35" s="327" t="s">
        <v>3</v>
      </c>
      <c r="E35" s="330" t="s">
        <v>4</v>
      </c>
      <c r="F35" s="327" t="s">
        <v>5</v>
      </c>
      <c r="G35" s="327" t="s">
        <v>6</v>
      </c>
      <c r="H35" s="327" t="s">
        <v>7</v>
      </c>
      <c r="I35" s="327" t="s">
        <v>8</v>
      </c>
      <c r="J35" s="238" t="s">
        <v>9</v>
      </c>
      <c r="K35" s="322"/>
      <c r="L35" s="322"/>
      <c r="M35" s="322"/>
      <c r="N35" s="322"/>
      <c r="O35" s="322"/>
      <c r="P35" s="322"/>
      <c r="Q35" s="322"/>
      <c r="R35" s="322"/>
      <c r="S35" s="322"/>
      <c r="T35" s="322"/>
      <c r="U35" s="323"/>
      <c r="V35" s="333" t="s">
        <v>10</v>
      </c>
      <c r="W35" s="304" t="s">
        <v>97</v>
      </c>
      <c r="X35" s="305"/>
      <c r="Y35" s="305"/>
      <c r="Z35" s="360"/>
    </row>
    <row r="36" spans="1:26" ht="15.75" x14ac:dyDescent="0.25">
      <c r="A36" s="328"/>
      <c r="B36" s="328"/>
      <c r="C36" s="328"/>
      <c r="D36" s="328"/>
      <c r="E36" s="331"/>
      <c r="F36" s="328"/>
      <c r="G36" s="328"/>
      <c r="H36" s="328"/>
      <c r="I36" s="328"/>
      <c r="J36" s="238" t="s">
        <v>16</v>
      </c>
      <c r="K36" s="322"/>
      <c r="L36" s="323"/>
      <c r="M36" s="238" t="s">
        <v>17</v>
      </c>
      <c r="N36" s="322"/>
      <c r="O36" s="323"/>
      <c r="P36" s="238" t="s">
        <v>18</v>
      </c>
      <c r="Q36" s="322"/>
      <c r="R36" s="323"/>
      <c r="S36" s="238" t="s">
        <v>19</v>
      </c>
      <c r="T36" s="322"/>
      <c r="U36" s="323"/>
      <c r="V36" s="334"/>
      <c r="W36" s="5" t="s">
        <v>16</v>
      </c>
      <c r="X36" s="1" t="s">
        <v>17</v>
      </c>
      <c r="Y36" s="1" t="s">
        <v>18</v>
      </c>
      <c r="Z36" s="6" t="s">
        <v>19</v>
      </c>
    </row>
    <row r="37" spans="1:26" ht="15.75" x14ac:dyDescent="0.25">
      <c r="A37" s="329"/>
      <c r="B37" s="329"/>
      <c r="C37" s="329"/>
      <c r="D37" s="329"/>
      <c r="E37" s="332"/>
      <c r="F37" s="329"/>
      <c r="G37" s="329"/>
      <c r="H37" s="329"/>
      <c r="I37" s="329"/>
      <c r="J37" s="1">
        <v>1</v>
      </c>
      <c r="K37" s="1">
        <v>2</v>
      </c>
      <c r="L37" s="1">
        <v>3</v>
      </c>
      <c r="M37" s="1">
        <v>4</v>
      </c>
      <c r="N37" s="1">
        <v>5</v>
      </c>
      <c r="O37" s="1">
        <v>6</v>
      </c>
      <c r="P37" s="1">
        <v>7</v>
      </c>
      <c r="Q37" s="1">
        <v>8</v>
      </c>
      <c r="R37" s="1">
        <v>9</v>
      </c>
      <c r="S37" s="1">
        <v>10</v>
      </c>
      <c r="T37" s="1">
        <v>11</v>
      </c>
      <c r="U37" s="1">
        <v>12</v>
      </c>
      <c r="V37" s="335"/>
      <c r="W37" s="5" t="s">
        <v>20</v>
      </c>
      <c r="X37" s="1" t="s">
        <v>21</v>
      </c>
      <c r="Y37" s="1" t="s">
        <v>22</v>
      </c>
      <c r="Z37" s="6" t="s">
        <v>23</v>
      </c>
    </row>
    <row r="38" spans="1:26" ht="57" customHeight="1" x14ac:dyDescent="0.25">
      <c r="A38" s="231" t="s">
        <v>24</v>
      </c>
      <c r="B38" s="231" t="s">
        <v>135</v>
      </c>
      <c r="C38" s="207" t="s">
        <v>136</v>
      </c>
      <c r="D38" s="198" t="s">
        <v>137</v>
      </c>
      <c r="E38" s="342">
        <v>1</v>
      </c>
      <c r="F38" s="206" t="s">
        <v>138</v>
      </c>
      <c r="G38" s="173" t="s">
        <v>139</v>
      </c>
      <c r="H38" s="48" t="s">
        <v>319</v>
      </c>
      <c r="I38" s="7" t="s">
        <v>140</v>
      </c>
      <c r="J38" s="40"/>
      <c r="K38" s="41"/>
      <c r="L38" s="41"/>
      <c r="M38" s="41"/>
      <c r="N38" s="41"/>
      <c r="O38" s="40"/>
      <c r="P38" s="41"/>
      <c r="Q38" s="41"/>
      <c r="R38" s="40"/>
      <c r="S38" s="41"/>
      <c r="T38" s="41"/>
      <c r="U38" s="40"/>
      <c r="V38" s="58" t="s">
        <v>172</v>
      </c>
      <c r="W38" s="53">
        <v>0.25</v>
      </c>
      <c r="X38" s="53">
        <v>0.25</v>
      </c>
      <c r="Y38" s="53">
        <v>0.25</v>
      </c>
      <c r="Z38" s="53">
        <v>0.25</v>
      </c>
    </row>
    <row r="39" spans="1:26" ht="99.75" x14ac:dyDescent="0.25">
      <c r="A39" s="232"/>
      <c r="B39" s="232"/>
      <c r="C39" s="207"/>
      <c r="D39" s="198"/>
      <c r="E39" s="342"/>
      <c r="F39" s="206"/>
      <c r="G39" s="174"/>
      <c r="H39" s="48" t="s">
        <v>297</v>
      </c>
      <c r="I39" s="7" t="s">
        <v>141</v>
      </c>
      <c r="J39" s="40"/>
      <c r="K39" s="41"/>
      <c r="L39" s="41"/>
      <c r="M39" s="41"/>
      <c r="N39" s="41"/>
      <c r="O39" s="40"/>
      <c r="P39" s="41"/>
      <c r="Q39" s="41"/>
      <c r="R39" s="40"/>
      <c r="S39" s="41"/>
      <c r="T39" s="41"/>
      <c r="U39" s="40"/>
      <c r="V39" s="58" t="s">
        <v>172</v>
      </c>
      <c r="W39" s="53">
        <v>0.25</v>
      </c>
      <c r="X39" s="53">
        <v>0.25</v>
      </c>
      <c r="Y39" s="53">
        <v>0.25</v>
      </c>
      <c r="Z39" s="53">
        <v>0.25</v>
      </c>
    </row>
    <row r="40" spans="1:26" ht="85.5" x14ac:dyDescent="0.25">
      <c r="A40" s="232"/>
      <c r="B40" s="232"/>
      <c r="C40" s="206" t="s">
        <v>143</v>
      </c>
      <c r="D40" s="207" t="s">
        <v>144</v>
      </c>
      <c r="E40" s="342">
        <v>1</v>
      </c>
      <c r="F40" s="10" t="s">
        <v>145</v>
      </c>
      <c r="G40" s="174"/>
      <c r="H40" s="48" t="s">
        <v>321</v>
      </c>
      <c r="I40" s="7" t="s">
        <v>344</v>
      </c>
      <c r="J40" s="40"/>
      <c r="K40" s="40"/>
      <c r="L40" s="40"/>
      <c r="M40" s="40"/>
      <c r="N40" s="40"/>
      <c r="O40" s="40"/>
      <c r="P40" s="40"/>
      <c r="Q40" s="40"/>
      <c r="R40" s="40"/>
      <c r="S40" s="40"/>
      <c r="T40" s="40"/>
      <c r="U40" s="40"/>
      <c r="V40" s="58" t="s">
        <v>172</v>
      </c>
      <c r="W40" s="40"/>
      <c r="X40" s="40"/>
      <c r="Y40" s="40"/>
      <c r="Z40" s="343" t="s">
        <v>36</v>
      </c>
    </row>
    <row r="41" spans="1:26" ht="96.75" customHeight="1" x14ac:dyDescent="0.25">
      <c r="A41" s="232"/>
      <c r="B41" s="232"/>
      <c r="C41" s="206"/>
      <c r="D41" s="207"/>
      <c r="E41" s="342"/>
      <c r="F41" s="17" t="s">
        <v>142</v>
      </c>
      <c r="G41" s="174"/>
      <c r="H41" s="48" t="s">
        <v>320</v>
      </c>
      <c r="I41" s="7" t="s">
        <v>146</v>
      </c>
      <c r="J41" s="40"/>
      <c r="K41" s="40"/>
      <c r="L41" s="40"/>
      <c r="M41" s="40"/>
      <c r="N41" s="40"/>
      <c r="O41" s="40"/>
      <c r="P41" s="40"/>
      <c r="Q41" s="40"/>
      <c r="R41" s="40"/>
      <c r="S41" s="40"/>
      <c r="T41" s="40"/>
      <c r="U41" s="40"/>
      <c r="V41" s="58" t="s">
        <v>172</v>
      </c>
      <c r="W41" s="40"/>
      <c r="X41" s="40"/>
      <c r="Y41" s="40"/>
      <c r="Z41" s="344"/>
    </row>
    <row r="42" spans="1:26" ht="53.25" customHeight="1" x14ac:dyDescent="0.25">
      <c r="A42" s="232"/>
      <c r="B42" s="232"/>
      <c r="C42" s="63" t="s">
        <v>147</v>
      </c>
      <c r="D42" s="63" t="s">
        <v>299</v>
      </c>
      <c r="E42" s="47" t="s">
        <v>36</v>
      </c>
      <c r="F42" s="63" t="s">
        <v>298</v>
      </c>
      <c r="G42" s="174"/>
      <c r="H42" s="59" t="s">
        <v>300</v>
      </c>
      <c r="I42" s="7" t="s">
        <v>141</v>
      </c>
      <c r="J42" s="40"/>
      <c r="K42" s="40"/>
      <c r="L42" s="40"/>
      <c r="M42" s="40"/>
      <c r="N42" s="40"/>
      <c r="O42" s="40"/>
      <c r="P42" s="133"/>
      <c r="Q42" s="133"/>
      <c r="R42" s="133"/>
      <c r="S42" s="133"/>
      <c r="T42" s="133"/>
      <c r="U42" s="133"/>
      <c r="V42" s="168">
        <f>80000+80000</f>
        <v>160000</v>
      </c>
      <c r="W42" s="40"/>
      <c r="X42" s="40"/>
      <c r="Y42" s="40"/>
      <c r="Z42" s="64" t="s">
        <v>36</v>
      </c>
    </row>
    <row r="43" spans="1:26" ht="139.5" customHeight="1" x14ac:dyDescent="0.25">
      <c r="A43" s="232"/>
      <c r="B43" s="232"/>
      <c r="C43" s="345" t="s">
        <v>148</v>
      </c>
      <c r="D43" s="347" t="s">
        <v>149</v>
      </c>
      <c r="E43" s="349">
        <v>0.9</v>
      </c>
      <c r="F43" s="345" t="s">
        <v>150</v>
      </c>
      <c r="G43" s="174"/>
      <c r="H43" s="48" t="s">
        <v>301</v>
      </c>
      <c r="I43" s="7" t="s">
        <v>103</v>
      </c>
      <c r="J43" s="40"/>
      <c r="K43" s="40"/>
      <c r="L43" s="40"/>
      <c r="M43" s="40"/>
      <c r="N43" s="40"/>
      <c r="O43" s="40"/>
      <c r="P43" s="40"/>
      <c r="Q43" s="40"/>
      <c r="R43" s="40"/>
      <c r="S43" s="40"/>
      <c r="T43" s="40"/>
      <c r="U43" s="40"/>
      <c r="V43" s="351">
        <f>3429+21708+3257+1448+20261+10854</f>
        <v>60957</v>
      </c>
      <c r="W43" s="40"/>
      <c r="X43" s="40"/>
      <c r="Y43" s="40"/>
      <c r="Z43" s="353">
        <v>0.9</v>
      </c>
    </row>
    <row r="44" spans="1:26" ht="99.75" x14ac:dyDescent="0.25">
      <c r="A44" s="232"/>
      <c r="B44" s="232"/>
      <c r="C44" s="346"/>
      <c r="D44" s="348"/>
      <c r="E44" s="350"/>
      <c r="F44" s="346"/>
      <c r="G44" s="174"/>
      <c r="H44" s="48" t="s">
        <v>345</v>
      </c>
      <c r="I44" s="7" t="s">
        <v>302</v>
      </c>
      <c r="J44" s="40"/>
      <c r="K44" s="40"/>
      <c r="L44" s="40"/>
      <c r="M44" s="40"/>
      <c r="N44" s="40"/>
      <c r="O44" s="40"/>
      <c r="P44" s="40"/>
      <c r="Q44" s="40"/>
      <c r="R44" s="40"/>
      <c r="S44" s="40"/>
      <c r="T44" s="40"/>
      <c r="U44" s="40"/>
      <c r="V44" s="352"/>
      <c r="W44" s="40"/>
      <c r="X44" s="40"/>
      <c r="Y44" s="40"/>
      <c r="Z44" s="354"/>
    </row>
    <row r="45" spans="1:26" ht="71.25" x14ac:dyDescent="0.25">
      <c r="A45" s="232"/>
      <c r="B45" s="232"/>
      <c r="C45" s="10" t="s">
        <v>151</v>
      </c>
      <c r="D45" s="8" t="s">
        <v>152</v>
      </c>
      <c r="E45" s="51">
        <v>1</v>
      </c>
      <c r="F45" s="10" t="s">
        <v>153</v>
      </c>
      <c r="G45" s="174"/>
      <c r="H45" s="48" t="s">
        <v>154</v>
      </c>
      <c r="I45" s="7" t="s">
        <v>346</v>
      </c>
      <c r="J45" s="40"/>
      <c r="K45" s="40"/>
      <c r="L45" s="40"/>
      <c r="M45" s="40"/>
      <c r="N45" s="40"/>
      <c r="O45" s="40"/>
      <c r="P45" s="40"/>
      <c r="Q45" s="40"/>
      <c r="R45" s="40"/>
      <c r="S45" s="40"/>
      <c r="T45" s="40"/>
      <c r="U45" s="40"/>
      <c r="V45" s="71" t="s">
        <v>172</v>
      </c>
      <c r="W45" s="66">
        <v>0.25</v>
      </c>
      <c r="X45" s="66">
        <v>0.25</v>
      </c>
      <c r="Y45" s="66">
        <v>0.25</v>
      </c>
      <c r="Z45" s="66">
        <v>0.25</v>
      </c>
    </row>
    <row r="46" spans="1:26" ht="54.75" customHeight="1" x14ac:dyDescent="0.25">
      <c r="A46" s="232"/>
      <c r="B46" s="232"/>
      <c r="C46" s="355" t="s">
        <v>155</v>
      </c>
      <c r="D46" s="347" t="s">
        <v>156</v>
      </c>
      <c r="E46" s="349">
        <v>1</v>
      </c>
      <c r="F46" s="206" t="s">
        <v>157</v>
      </c>
      <c r="G46" s="174"/>
      <c r="H46" s="48" t="s">
        <v>158</v>
      </c>
      <c r="I46" s="173" t="s">
        <v>159</v>
      </c>
      <c r="J46" s="40"/>
      <c r="K46" s="40"/>
      <c r="L46" s="40"/>
      <c r="M46" s="40"/>
      <c r="N46" s="40"/>
      <c r="O46" s="40"/>
      <c r="P46" s="40"/>
      <c r="Q46" s="40"/>
      <c r="R46" s="40"/>
      <c r="S46" s="40"/>
      <c r="T46" s="40"/>
      <c r="U46" s="40"/>
      <c r="V46" s="113" t="s">
        <v>172</v>
      </c>
      <c r="W46" s="339">
        <v>0.25</v>
      </c>
      <c r="X46" s="339">
        <v>0.25</v>
      </c>
      <c r="Y46" s="339">
        <v>0.25</v>
      </c>
      <c r="Z46" s="339">
        <v>0.25</v>
      </c>
    </row>
    <row r="47" spans="1:26" ht="57" x14ac:dyDescent="0.25">
      <c r="A47" s="232"/>
      <c r="B47" s="232"/>
      <c r="C47" s="355"/>
      <c r="D47" s="356"/>
      <c r="E47" s="357"/>
      <c r="F47" s="206"/>
      <c r="G47" s="174"/>
      <c r="H47" s="48" t="s">
        <v>160</v>
      </c>
      <c r="I47" s="174"/>
      <c r="J47" s="40"/>
      <c r="K47" s="40"/>
      <c r="L47" s="40"/>
      <c r="M47" s="40"/>
      <c r="N47" s="40"/>
      <c r="O47" s="40"/>
      <c r="P47" s="40"/>
      <c r="Q47" s="40"/>
      <c r="R47" s="40"/>
      <c r="S47" s="40"/>
      <c r="T47" s="40"/>
      <c r="U47" s="40"/>
      <c r="V47" s="113" t="s">
        <v>172</v>
      </c>
      <c r="W47" s="340"/>
      <c r="X47" s="340"/>
      <c r="Y47" s="340"/>
      <c r="Z47" s="340"/>
    </row>
    <row r="48" spans="1:26" ht="42.75" x14ac:dyDescent="0.25">
      <c r="A48" s="232"/>
      <c r="B48" s="232"/>
      <c r="C48" s="355"/>
      <c r="D48" s="348"/>
      <c r="E48" s="350"/>
      <c r="F48" s="206"/>
      <c r="G48" s="174"/>
      <c r="H48" s="48" t="s">
        <v>303</v>
      </c>
      <c r="I48" s="175"/>
      <c r="J48" s="40"/>
      <c r="K48" s="40"/>
      <c r="L48" s="40"/>
      <c r="M48" s="40"/>
      <c r="N48" s="40"/>
      <c r="O48" s="40"/>
      <c r="P48" s="40"/>
      <c r="Q48" s="40"/>
      <c r="R48" s="40"/>
      <c r="S48" s="40"/>
      <c r="T48" s="40"/>
      <c r="U48" s="40"/>
      <c r="V48" s="71" t="s">
        <v>172</v>
      </c>
      <c r="W48" s="341"/>
      <c r="X48" s="341"/>
      <c r="Y48" s="341"/>
      <c r="Z48" s="341"/>
    </row>
    <row r="49" spans="1:26" ht="57" x14ac:dyDescent="0.25">
      <c r="A49" s="232"/>
      <c r="B49" s="232"/>
      <c r="C49" s="65" t="s">
        <v>161</v>
      </c>
      <c r="D49" s="65" t="s">
        <v>86</v>
      </c>
      <c r="E49" s="67" t="s">
        <v>87</v>
      </c>
      <c r="F49" s="65" t="s">
        <v>88</v>
      </c>
      <c r="G49" s="174"/>
      <c r="H49" s="65" t="s">
        <v>162</v>
      </c>
      <c r="I49" s="68" t="s">
        <v>318</v>
      </c>
      <c r="J49" s="40"/>
      <c r="K49" s="40"/>
      <c r="L49" s="40"/>
      <c r="M49" s="40"/>
      <c r="N49" s="40"/>
      <c r="O49" s="40"/>
      <c r="P49" s="40"/>
      <c r="Q49" s="40"/>
      <c r="R49" s="40"/>
      <c r="S49" s="40"/>
      <c r="U49" s="40"/>
      <c r="V49" s="71" t="s">
        <v>172</v>
      </c>
      <c r="W49" s="69" t="s">
        <v>28</v>
      </c>
      <c r="X49" s="69" t="s">
        <v>28</v>
      </c>
      <c r="Y49" s="69" t="s">
        <v>28</v>
      </c>
      <c r="Z49" s="69" t="s">
        <v>28</v>
      </c>
    </row>
    <row r="50" spans="1:26" ht="131.25" customHeight="1" x14ac:dyDescent="0.25">
      <c r="A50" s="233"/>
      <c r="B50" s="233"/>
      <c r="C50" s="17" t="s">
        <v>163</v>
      </c>
      <c r="D50" s="17" t="s">
        <v>91</v>
      </c>
      <c r="E50" s="70" t="s">
        <v>92</v>
      </c>
      <c r="F50" s="17" t="s">
        <v>93</v>
      </c>
      <c r="G50" s="175"/>
      <c r="H50" s="17" t="s">
        <v>304</v>
      </c>
      <c r="I50" s="20" t="s">
        <v>318</v>
      </c>
      <c r="J50" s="39"/>
      <c r="K50" s="39"/>
      <c r="L50" s="39"/>
      <c r="M50" s="40"/>
      <c r="N50" s="40"/>
      <c r="O50" s="40"/>
      <c r="P50" s="39"/>
      <c r="Q50" s="39"/>
      <c r="R50" s="39"/>
      <c r="S50" s="40"/>
      <c r="T50" s="40"/>
      <c r="U50" s="40"/>
      <c r="V50" s="71" t="s">
        <v>172</v>
      </c>
      <c r="W50" s="72" t="s">
        <v>28</v>
      </c>
      <c r="X50" s="40"/>
      <c r="Y50" s="72" t="s">
        <v>28</v>
      </c>
      <c r="Z50" s="40"/>
    </row>
    <row r="51" spans="1:26" ht="20.25" x14ac:dyDescent="0.25">
      <c r="A51" s="245" t="s">
        <v>165</v>
      </c>
      <c r="B51" s="246"/>
      <c r="C51" s="246"/>
      <c r="D51" s="246"/>
      <c r="E51" s="246"/>
      <c r="F51" s="246"/>
      <c r="G51" s="246"/>
      <c r="H51" s="246"/>
      <c r="I51" s="246"/>
      <c r="J51" s="246"/>
      <c r="K51" s="246"/>
      <c r="L51" s="246"/>
      <c r="M51" s="246"/>
      <c r="N51" s="246"/>
      <c r="O51" s="246"/>
      <c r="P51" s="246"/>
      <c r="Q51" s="246"/>
      <c r="R51" s="246"/>
      <c r="S51" s="246"/>
      <c r="T51" s="246"/>
      <c r="U51" s="246"/>
      <c r="V51" s="246"/>
      <c r="W51" s="337"/>
      <c r="X51" s="337"/>
      <c r="Y51" s="337"/>
      <c r="Z51" s="338"/>
    </row>
    <row r="52" spans="1:26" ht="16.5" thickBot="1" x14ac:dyDescent="0.3">
      <c r="A52" s="1">
        <v>1</v>
      </c>
      <c r="B52" s="1">
        <v>2</v>
      </c>
      <c r="C52" s="1">
        <v>3</v>
      </c>
      <c r="D52" s="1">
        <v>4</v>
      </c>
      <c r="E52" s="2">
        <v>5</v>
      </c>
      <c r="F52" s="1">
        <v>6</v>
      </c>
      <c r="G52" s="1">
        <v>7</v>
      </c>
      <c r="H52" s="1">
        <v>8</v>
      </c>
      <c r="I52" s="1">
        <v>9</v>
      </c>
      <c r="J52" s="238">
        <v>10</v>
      </c>
      <c r="K52" s="322"/>
      <c r="L52" s="322"/>
      <c r="M52" s="322"/>
      <c r="N52" s="322"/>
      <c r="O52" s="322"/>
      <c r="P52" s="322"/>
      <c r="Q52" s="322"/>
      <c r="R52" s="322"/>
      <c r="S52" s="322"/>
      <c r="T52" s="322"/>
      <c r="U52" s="323"/>
      <c r="V52" s="4">
        <v>11</v>
      </c>
      <c r="W52" s="324">
        <v>12</v>
      </c>
      <c r="X52" s="325"/>
      <c r="Y52" s="325"/>
      <c r="Z52" s="326"/>
    </row>
    <row r="53" spans="1:26" ht="15.75" x14ac:dyDescent="0.25">
      <c r="A53" s="327" t="s">
        <v>0</v>
      </c>
      <c r="B53" s="327" t="s">
        <v>1</v>
      </c>
      <c r="C53" s="327" t="s">
        <v>2</v>
      </c>
      <c r="D53" s="327" t="s">
        <v>3</v>
      </c>
      <c r="E53" s="330" t="s">
        <v>4</v>
      </c>
      <c r="F53" s="327" t="s">
        <v>5</v>
      </c>
      <c r="G53" s="327" t="s">
        <v>6</v>
      </c>
      <c r="H53" s="327" t="s">
        <v>7</v>
      </c>
      <c r="I53" s="327" t="s">
        <v>8</v>
      </c>
      <c r="J53" s="238" t="s">
        <v>9</v>
      </c>
      <c r="K53" s="322"/>
      <c r="L53" s="322"/>
      <c r="M53" s="322"/>
      <c r="N53" s="322"/>
      <c r="O53" s="322"/>
      <c r="P53" s="322"/>
      <c r="Q53" s="322"/>
      <c r="R53" s="322"/>
      <c r="S53" s="322"/>
      <c r="T53" s="322"/>
      <c r="U53" s="323"/>
      <c r="V53" s="333" t="s">
        <v>10</v>
      </c>
      <c r="W53" s="304" t="s">
        <v>97</v>
      </c>
      <c r="X53" s="305"/>
      <c r="Y53" s="305"/>
      <c r="Z53" s="336"/>
    </row>
    <row r="54" spans="1:26" ht="15.75" x14ac:dyDescent="0.25">
      <c r="A54" s="328"/>
      <c r="B54" s="328"/>
      <c r="C54" s="328"/>
      <c r="D54" s="328"/>
      <c r="E54" s="331"/>
      <c r="F54" s="328"/>
      <c r="G54" s="328"/>
      <c r="H54" s="328"/>
      <c r="I54" s="328"/>
      <c r="J54" s="238" t="s">
        <v>16</v>
      </c>
      <c r="K54" s="322"/>
      <c r="L54" s="323"/>
      <c r="M54" s="238" t="s">
        <v>17</v>
      </c>
      <c r="N54" s="322"/>
      <c r="O54" s="323"/>
      <c r="P54" s="238" t="s">
        <v>18</v>
      </c>
      <c r="Q54" s="322"/>
      <c r="R54" s="323"/>
      <c r="S54" s="238" t="s">
        <v>19</v>
      </c>
      <c r="T54" s="322"/>
      <c r="U54" s="323"/>
      <c r="V54" s="334"/>
      <c r="W54" s="5" t="s">
        <v>16</v>
      </c>
      <c r="X54" s="1" t="s">
        <v>17</v>
      </c>
      <c r="Y54" s="1" t="s">
        <v>18</v>
      </c>
      <c r="Z54" s="1" t="s">
        <v>19</v>
      </c>
    </row>
    <row r="55" spans="1:26" ht="15.75" x14ac:dyDescent="0.25">
      <c r="A55" s="329"/>
      <c r="B55" s="329"/>
      <c r="C55" s="329"/>
      <c r="D55" s="329"/>
      <c r="E55" s="332"/>
      <c r="F55" s="329"/>
      <c r="G55" s="329"/>
      <c r="H55" s="329"/>
      <c r="I55" s="329"/>
      <c r="J55" s="1">
        <v>1</v>
      </c>
      <c r="K55" s="1">
        <v>2</v>
      </c>
      <c r="L55" s="1">
        <v>3</v>
      </c>
      <c r="M55" s="1">
        <v>4</v>
      </c>
      <c r="N55" s="1">
        <v>5</v>
      </c>
      <c r="O55" s="1">
        <v>6</v>
      </c>
      <c r="P55" s="1">
        <v>7</v>
      </c>
      <c r="Q55" s="1">
        <v>8</v>
      </c>
      <c r="R55" s="1">
        <v>9</v>
      </c>
      <c r="S55" s="1">
        <v>10</v>
      </c>
      <c r="T55" s="1">
        <v>11</v>
      </c>
      <c r="U55" s="1">
        <v>12</v>
      </c>
      <c r="V55" s="335"/>
      <c r="W55" s="5" t="s">
        <v>20</v>
      </c>
      <c r="X55" s="1" t="s">
        <v>21</v>
      </c>
      <c r="Y55" s="1" t="s">
        <v>22</v>
      </c>
      <c r="Z55" s="1" t="s">
        <v>23</v>
      </c>
    </row>
    <row r="56" spans="1:26" ht="85.5" x14ac:dyDescent="0.25">
      <c r="A56" s="231" t="s">
        <v>24</v>
      </c>
      <c r="B56" s="251" t="s">
        <v>25</v>
      </c>
      <c r="C56" s="10" t="s">
        <v>166</v>
      </c>
      <c r="D56" s="7" t="s">
        <v>167</v>
      </c>
      <c r="E56" s="51">
        <v>1</v>
      </c>
      <c r="F56" s="10" t="s">
        <v>168</v>
      </c>
      <c r="G56" s="173" t="s">
        <v>169</v>
      </c>
      <c r="H56" s="10" t="s">
        <v>170</v>
      </c>
      <c r="I56" s="173" t="s">
        <v>171</v>
      </c>
      <c r="J56" s="40"/>
      <c r="K56" s="40"/>
      <c r="L56" s="40"/>
      <c r="M56" s="40"/>
      <c r="N56" s="40"/>
      <c r="O56" s="40"/>
      <c r="P56" s="40"/>
      <c r="Q56" s="40"/>
      <c r="R56" s="40"/>
      <c r="S56" s="40"/>
      <c r="T56" s="40"/>
      <c r="U56" s="40"/>
      <c r="V56" s="73" t="s">
        <v>172</v>
      </c>
      <c r="W56" s="139">
        <v>0.25</v>
      </c>
      <c r="X56" s="139">
        <v>0.25</v>
      </c>
      <c r="Y56" s="139">
        <v>0.25</v>
      </c>
      <c r="Z56" s="139">
        <v>0.25</v>
      </c>
    </row>
    <row r="57" spans="1:26" ht="28.5" x14ac:dyDescent="0.25">
      <c r="A57" s="232"/>
      <c r="B57" s="251"/>
      <c r="C57" s="10" t="s">
        <v>173</v>
      </c>
      <c r="D57" s="7" t="s">
        <v>347</v>
      </c>
      <c r="E57" s="51">
        <v>1</v>
      </c>
      <c r="F57" s="10" t="s">
        <v>174</v>
      </c>
      <c r="G57" s="174"/>
      <c r="H57" s="10" t="s">
        <v>175</v>
      </c>
      <c r="I57" s="174"/>
      <c r="J57" s="40"/>
      <c r="K57" s="40"/>
      <c r="L57" s="40"/>
      <c r="M57" s="40"/>
      <c r="N57" s="40"/>
      <c r="O57" s="40"/>
      <c r="P57" s="40"/>
      <c r="Q57" s="40"/>
      <c r="R57" s="40"/>
      <c r="S57" s="40"/>
      <c r="T57" s="40"/>
      <c r="U57" s="40"/>
      <c r="V57" s="74" t="s">
        <v>348</v>
      </c>
      <c r="W57" s="139">
        <v>0.25</v>
      </c>
      <c r="X57" s="139">
        <v>0.25</v>
      </c>
      <c r="Y57" s="139">
        <v>0.25</v>
      </c>
      <c r="Z57" s="139">
        <v>0.25</v>
      </c>
    </row>
    <row r="58" spans="1:26" ht="128.25" x14ac:dyDescent="0.25">
      <c r="A58" s="232"/>
      <c r="B58" s="251"/>
      <c r="C58" s="10" t="s">
        <v>176</v>
      </c>
      <c r="D58" s="7" t="s">
        <v>177</v>
      </c>
      <c r="E58" s="51">
        <v>1</v>
      </c>
      <c r="F58" s="10" t="s">
        <v>178</v>
      </c>
      <c r="G58" s="174"/>
      <c r="H58" s="10" t="s">
        <v>179</v>
      </c>
      <c r="I58" s="174"/>
      <c r="J58" s="40"/>
      <c r="K58" s="40"/>
      <c r="L58" s="40"/>
      <c r="M58" s="40"/>
      <c r="N58" s="40"/>
      <c r="O58" s="40"/>
      <c r="P58" s="40"/>
      <c r="Q58" s="40"/>
      <c r="R58" s="40"/>
      <c r="S58" s="40"/>
      <c r="T58" s="40"/>
      <c r="U58" s="40"/>
      <c r="V58" s="73" t="s">
        <v>172</v>
      </c>
      <c r="W58" s="139">
        <v>0.25</v>
      </c>
      <c r="X58" s="139">
        <v>0.25</v>
      </c>
      <c r="Y58" s="139">
        <v>0.25</v>
      </c>
      <c r="Z58" s="139">
        <v>0.25</v>
      </c>
    </row>
    <row r="59" spans="1:26" ht="22.5" customHeight="1" x14ac:dyDescent="0.25">
      <c r="A59" s="232"/>
      <c r="B59" s="251"/>
      <c r="C59" s="319" t="s">
        <v>180</v>
      </c>
      <c r="D59" s="320" t="s">
        <v>181</v>
      </c>
      <c r="E59" s="321" t="s">
        <v>87</v>
      </c>
      <c r="F59" s="320" t="s">
        <v>182</v>
      </c>
      <c r="G59" s="174"/>
      <c r="H59" s="10" t="s">
        <v>183</v>
      </c>
      <c r="I59" s="174"/>
      <c r="J59" s="40"/>
      <c r="K59" s="40"/>
      <c r="L59" s="40"/>
      <c r="M59" s="40"/>
      <c r="N59" s="40"/>
      <c r="O59" s="40"/>
      <c r="P59" s="40"/>
      <c r="Q59" s="40"/>
      <c r="R59" s="40"/>
      <c r="S59" s="40"/>
      <c r="T59" s="40"/>
      <c r="U59" s="40"/>
      <c r="V59" s="73" t="s">
        <v>172</v>
      </c>
      <c r="W59" s="317" t="s">
        <v>28</v>
      </c>
      <c r="X59" s="317" t="s">
        <v>28</v>
      </c>
      <c r="Y59" s="317" t="s">
        <v>28</v>
      </c>
      <c r="Z59" s="317" t="s">
        <v>28</v>
      </c>
    </row>
    <row r="60" spans="1:26" ht="52.5" customHeight="1" x14ac:dyDescent="0.25">
      <c r="A60" s="232"/>
      <c r="B60" s="251"/>
      <c r="C60" s="319"/>
      <c r="D60" s="320"/>
      <c r="E60" s="321"/>
      <c r="F60" s="320"/>
      <c r="G60" s="174"/>
      <c r="H60" s="17" t="s">
        <v>184</v>
      </c>
      <c r="I60" s="174"/>
      <c r="J60" s="40"/>
      <c r="K60" s="40"/>
      <c r="L60" s="40"/>
      <c r="M60" s="40"/>
      <c r="N60" s="40"/>
      <c r="O60" s="40"/>
      <c r="P60" s="40"/>
      <c r="Q60" s="40"/>
      <c r="R60" s="40"/>
      <c r="S60" s="40"/>
      <c r="T60" s="40"/>
      <c r="U60" s="40"/>
      <c r="V60" s="73" t="s">
        <v>172</v>
      </c>
      <c r="W60" s="318"/>
      <c r="X60" s="318"/>
      <c r="Y60" s="318"/>
      <c r="Z60" s="318"/>
    </row>
    <row r="61" spans="1:26" ht="69" customHeight="1" x14ac:dyDescent="0.25">
      <c r="A61" s="232"/>
      <c r="B61" s="251"/>
      <c r="C61" s="10" t="s">
        <v>185</v>
      </c>
      <c r="D61" s="7" t="s">
        <v>86</v>
      </c>
      <c r="E61" s="70" t="s">
        <v>87</v>
      </c>
      <c r="F61" s="7" t="s">
        <v>88</v>
      </c>
      <c r="G61" s="174"/>
      <c r="H61" s="10" t="s">
        <v>162</v>
      </c>
      <c r="I61" s="173" t="s">
        <v>318</v>
      </c>
      <c r="J61" s="40"/>
      <c r="K61" s="40"/>
      <c r="L61" s="40"/>
      <c r="M61" s="40"/>
      <c r="N61" s="40"/>
      <c r="O61" s="40"/>
      <c r="P61" s="40"/>
      <c r="Q61" s="40"/>
      <c r="R61" s="40"/>
      <c r="S61" s="40"/>
      <c r="T61" s="40"/>
      <c r="U61" s="40"/>
      <c r="V61" s="73" t="s">
        <v>172</v>
      </c>
      <c r="W61" s="140" t="s">
        <v>28</v>
      </c>
      <c r="X61" s="140" t="s">
        <v>28</v>
      </c>
      <c r="Y61" s="140" t="s">
        <v>28</v>
      </c>
      <c r="Z61" s="140" t="s">
        <v>28</v>
      </c>
    </row>
    <row r="62" spans="1:26" ht="114" x14ac:dyDescent="0.25">
      <c r="A62" s="233"/>
      <c r="B62" s="251"/>
      <c r="C62" s="17" t="s">
        <v>186</v>
      </c>
      <c r="D62" s="30" t="s">
        <v>91</v>
      </c>
      <c r="E62" s="70" t="s">
        <v>92</v>
      </c>
      <c r="F62" s="30" t="s">
        <v>93</v>
      </c>
      <c r="G62" s="174"/>
      <c r="H62" s="17" t="s">
        <v>164</v>
      </c>
      <c r="I62" s="175"/>
      <c r="J62" s="39"/>
      <c r="K62" s="39"/>
      <c r="L62" s="39"/>
      <c r="M62" s="40"/>
      <c r="N62" s="40"/>
      <c r="O62" s="40"/>
      <c r="P62" s="39"/>
      <c r="Q62" s="39"/>
      <c r="R62" s="39"/>
      <c r="S62" s="40"/>
      <c r="T62" s="40"/>
      <c r="U62" s="40"/>
      <c r="V62" s="73" t="s">
        <v>172</v>
      </c>
      <c r="W62" s="40"/>
      <c r="X62" s="140" t="s">
        <v>28</v>
      </c>
      <c r="Y62" s="40"/>
      <c r="Z62" s="140" t="s">
        <v>28</v>
      </c>
    </row>
    <row r="63" spans="1:26" ht="228.75" customHeight="1" x14ac:dyDescent="0.25">
      <c r="A63" s="134" t="s">
        <v>187</v>
      </c>
      <c r="B63" s="135" t="s">
        <v>188</v>
      </c>
      <c r="C63" s="77" t="s">
        <v>305</v>
      </c>
      <c r="D63" s="60" t="s">
        <v>189</v>
      </c>
      <c r="E63" s="62" t="s">
        <v>36</v>
      </c>
      <c r="F63" s="60" t="s">
        <v>190</v>
      </c>
      <c r="G63" s="174"/>
      <c r="H63" s="77" t="s">
        <v>191</v>
      </c>
      <c r="I63" s="12" t="s">
        <v>172</v>
      </c>
      <c r="J63" s="40"/>
      <c r="K63" s="40"/>
      <c r="L63" s="40"/>
      <c r="M63" s="40"/>
      <c r="N63" s="40"/>
      <c r="O63" s="40"/>
      <c r="P63" s="40"/>
      <c r="Q63" s="40"/>
      <c r="R63" s="40"/>
      <c r="S63" s="40"/>
      <c r="T63" s="40"/>
      <c r="U63" s="40"/>
      <c r="V63" s="73" t="s">
        <v>172</v>
      </c>
      <c r="W63" s="141" t="s">
        <v>192</v>
      </c>
      <c r="X63" s="141" t="s">
        <v>192</v>
      </c>
      <c r="Y63" s="141" t="s">
        <v>192</v>
      </c>
      <c r="Z63" s="141" t="s">
        <v>192</v>
      </c>
    </row>
    <row r="64" spans="1:26" ht="345.75" customHeight="1" x14ac:dyDescent="0.25">
      <c r="A64" s="134" t="s">
        <v>187</v>
      </c>
      <c r="B64" s="135" t="s">
        <v>193</v>
      </c>
      <c r="C64" s="77" t="s">
        <v>194</v>
      </c>
      <c r="D64" s="60" t="s">
        <v>195</v>
      </c>
      <c r="E64" s="62" t="s">
        <v>28</v>
      </c>
      <c r="F64" s="60" t="s">
        <v>196</v>
      </c>
      <c r="G64" s="175"/>
      <c r="H64" s="77" t="s">
        <v>197</v>
      </c>
      <c r="I64" s="12" t="s">
        <v>322</v>
      </c>
      <c r="J64" s="40"/>
      <c r="K64" s="40"/>
      <c r="L64" s="40"/>
      <c r="M64" s="40"/>
      <c r="N64" s="40"/>
      <c r="O64" s="40"/>
      <c r="P64" s="40"/>
      <c r="Q64" s="40"/>
      <c r="R64" s="40"/>
      <c r="S64" s="40"/>
      <c r="T64" s="40"/>
      <c r="U64" s="40"/>
      <c r="V64" s="73" t="s">
        <v>172</v>
      </c>
      <c r="W64" s="40"/>
      <c r="X64" s="40"/>
      <c r="Y64" s="40"/>
      <c r="Z64" s="141" t="s">
        <v>28</v>
      </c>
    </row>
    <row r="65" spans="1:36" ht="20.25" x14ac:dyDescent="0.25">
      <c r="A65" s="245" t="s">
        <v>349</v>
      </c>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7"/>
    </row>
    <row r="66" spans="1:36" ht="16.5" thickBot="1" x14ac:dyDescent="0.3">
      <c r="A66" s="1">
        <v>1</v>
      </c>
      <c r="B66" s="1">
        <v>2</v>
      </c>
      <c r="C66" s="1">
        <v>3</v>
      </c>
      <c r="D66" s="1">
        <v>4</v>
      </c>
      <c r="E66" s="2">
        <v>5</v>
      </c>
      <c r="F66" s="1">
        <v>6</v>
      </c>
      <c r="G66" s="1">
        <v>7</v>
      </c>
      <c r="H66" s="1">
        <v>8</v>
      </c>
      <c r="I66" s="1">
        <v>9</v>
      </c>
      <c r="J66" s="211">
        <v>10</v>
      </c>
      <c r="K66" s="211"/>
      <c r="L66" s="211"/>
      <c r="M66" s="211"/>
      <c r="N66" s="211"/>
      <c r="O66" s="211"/>
      <c r="P66" s="211"/>
      <c r="Q66" s="211"/>
      <c r="R66" s="211"/>
      <c r="S66" s="211"/>
      <c r="T66" s="211"/>
      <c r="U66" s="211"/>
      <c r="V66" s="1">
        <v>11</v>
      </c>
      <c r="W66" s="235">
        <v>12</v>
      </c>
      <c r="X66" s="236"/>
      <c r="Y66" s="236"/>
      <c r="Z66" s="237"/>
      <c r="AA66" s="235">
        <v>13</v>
      </c>
      <c r="AB66" s="236"/>
      <c r="AC66" s="236"/>
      <c r="AD66" s="237"/>
      <c r="AE66" s="235">
        <v>15</v>
      </c>
      <c r="AF66" s="236"/>
      <c r="AG66" s="236"/>
      <c r="AH66" s="237"/>
      <c r="AI66" s="3">
        <v>16</v>
      </c>
      <c r="AJ66" s="3">
        <v>17</v>
      </c>
    </row>
    <row r="67" spans="1:36" ht="15.75" x14ac:dyDescent="0.25">
      <c r="A67" s="211" t="s">
        <v>0</v>
      </c>
      <c r="B67" s="211" t="s">
        <v>1</v>
      </c>
      <c r="C67" s="211" t="s">
        <v>2</v>
      </c>
      <c r="D67" s="211" t="s">
        <v>3</v>
      </c>
      <c r="E67" s="217" t="s">
        <v>4</v>
      </c>
      <c r="F67" s="211" t="s">
        <v>5</v>
      </c>
      <c r="G67" s="211" t="s">
        <v>6</v>
      </c>
      <c r="H67" s="211" t="s">
        <v>7</v>
      </c>
      <c r="I67" s="211" t="s">
        <v>8</v>
      </c>
      <c r="J67" s="211" t="s">
        <v>9</v>
      </c>
      <c r="K67" s="211"/>
      <c r="L67" s="211"/>
      <c r="M67" s="211"/>
      <c r="N67" s="211"/>
      <c r="O67" s="211"/>
      <c r="P67" s="211"/>
      <c r="Q67" s="211"/>
      <c r="R67" s="211"/>
      <c r="S67" s="211"/>
      <c r="T67" s="211"/>
      <c r="U67" s="211"/>
      <c r="V67" s="238" t="s">
        <v>10</v>
      </c>
      <c r="W67" s="212" t="s">
        <v>11</v>
      </c>
      <c r="X67" s="213"/>
      <c r="Y67" s="213"/>
      <c r="Z67" s="214"/>
      <c r="AA67" s="304" t="s">
        <v>12</v>
      </c>
      <c r="AB67" s="305"/>
      <c r="AC67" s="305"/>
      <c r="AD67" s="305"/>
      <c r="AE67" s="212" t="s">
        <v>13</v>
      </c>
      <c r="AF67" s="213"/>
      <c r="AG67" s="213"/>
      <c r="AH67" s="214"/>
      <c r="AI67" s="309" t="s">
        <v>14</v>
      </c>
      <c r="AJ67" s="312" t="s">
        <v>15</v>
      </c>
    </row>
    <row r="68" spans="1:36" ht="15.75" x14ac:dyDescent="0.25">
      <c r="A68" s="211"/>
      <c r="B68" s="211"/>
      <c r="C68" s="211"/>
      <c r="D68" s="211"/>
      <c r="E68" s="217"/>
      <c r="F68" s="211"/>
      <c r="G68" s="211"/>
      <c r="H68" s="211"/>
      <c r="I68" s="211"/>
      <c r="J68" s="211" t="s">
        <v>16</v>
      </c>
      <c r="K68" s="211"/>
      <c r="L68" s="211"/>
      <c r="M68" s="211" t="s">
        <v>17</v>
      </c>
      <c r="N68" s="211"/>
      <c r="O68" s="211"/>
      <c r="P68" s="211" t="s">
        <v>18</v>
      </c>
      <c r="Q68" s="211"/>
      <c r="R68" s="211"/>
      <c r="S68" s="211" t="s">
        <v>19</v>
      </c>
      <c r="T68" s="211"/>
      <c r="U68" s="211"/>
      <c r="V68" s="238"/>
      <c r="W68" s="5" t="s">
        <v>16</v>
      </c>
      <c r="X68" s="1" t="s">
        <v>17</v>
      </c>
      <c r="Y68" s="1" t="s">
        <v>18</v>
      </c>
      <c r="Z68" s="6" t="s">
        <v>19</v>
      </c>
      <c r="AA68" s="5" t="s">
        <v>16</v>
      </c>
      <c r="AB68" s="1" t="s">
        <v>17</v>
      </c>
      <c r="AC68" s="1" t="s">
        <v>18</v>
      </c>
      <c r="AD68" s="4" t="s">
        <v>19</v>
      </c>
      <c r="AE68" s="5" t="s">
        <v>16</v>
      </c>
      <c r="AF68" s="1" t="s">
        <v>17</v>
      </c>
      <c r="AG68" s="1" t="s">
        <v>18</v>
      </c>
      <c r="AH68" s="6" t="s">
        <v>19</v>
      </c>
      <c r="AI68" s="310"/>
      <c r="AJ68" s="313"/>
    </row>
    <row r="69" spans="1:36" ht="15.75" x14ac:dyDescent="0.25">
      <c r="A69" s="211"/>
      <c r="B69" s="211"/>
      <c r="C69" s="211"/>
      <c r="D69" s="211"/>
      <c r="E69" s="217"/>
      <c r="F69" s="211"/>
      <c r="G69" s="211"/>
      <c r="H69" s="211"/>
      <c r="I69" s="211"/>
      <c r="J69" s="1">
        <v>1</v>
      </c>
      <c r="K69" s="1">
        <v>2</v>
      </c>
      <c r="L69" s="1">
        <v>3</v>
      </c>
      <c r="M69" s="1">
        <v>4</v>
      </c>
      <c r="N69" s="1">
        <v>5</v>
      </c>
      <c r="O69" s="1">
        <v>6</v>
      </c>
      <c r="P69" s="1">
        <v>7</v>
      </c>
      <c r="Q69" s="1">
        <v>8</v>
      </c>
      <c r="R69" s="1">
        <v>9</v>
      </c>
      <c r="S69" s="1">
        <v>10</v>
      </c>
      <c r="T69" s="1">
        <v>11</v>
      </c>
      <c r="U69" s="1">
        <v>12</v>
      </c>
      <c r="V69" s="238"/>
      <c r="W69" s="5" t="s">
        <v>20</v>
      </c>
      <c r="X69" s="1" t="s">
        <v>21</v>
      </c>
      <c r="Y69" s="1" t="s">
        <v>22</v>
      </c>
      <c r="Z69" s="6" t="s">
        <v>23</v>
      </c>
      <c r="AA69" s="5" t="s">
        <v>20</v>
      </c>
      <c r="AB69" s="1" t="s">
        <v>21</v>
      </c>
      <c r="AC69" s="1" t="s">
        <v>22</v>
      </c>
      <c r="AD69" s="4" t="s">
        <v>23</v>
      </c>
      <c r="AE69" s="5" t="s">
        <v>20</v>
      </c>
      <c r="AF69" s="1" t="s">
        <v>21</v>
      </c>
      <c r="AG69" s="1" t="s">
        <v>22</v>
      </c>
      <c r="AH69" s="6" t="s">
        <v>23</v>
      </c>
      <c r="AI69" s="311"/>
      <c r="AJ69" s="314"/>
    </row>
    <row r="70" spans="1:36" ht="42.75" x14ac:dyDescent="0.25">
      <c r="A70" s="251" t="s">
        <v>24</v>
      </c>
      <c r="B70" s="251" t="s">
        <v>25</v>
      </c>
      <c r="C70" s="196" t="s">
        <v>26</v>
      </c>
      <c r="D70" s="198" t="s">
        <v>27</v>
      </c>
      <c r="E70" s="252" t="s">
        <v>28</v>
      </c>
      <c r="F70" s="173" t="s">
        <v>29</v>
      </c>
      <c r="G70" s="173" t="s">
        <v>30</v>
      </c>
      <c r="H70" s="10" t="s">
        <v>31</v>
      </c>
      <c r="I70" s="10" t="s">
        <v>32</v>
      </c>
      <c r="J70" s="278"/>
      <c r="K70" s="278"/>
      <c r="L70" s="278"/>
      <c r="M70" s="278"/>
      <c r="N70" s="278"/>
      <c r="O70" s="278"/>
      <c r="P70" s="278"/>
      <c r="Q70" s="278"/>
      <c r="R70" s="302"/>
      <c r="S70" s="278"/>
      <c r="T70" s="278"/>
      <c r="U70" s="278"/>
      <c r="V70" s="271" t="s">
        <v>172</v>
      </c>
      <c r="W70" s="302"/>
      <c r="X70" s="302"/>
      <c r="Y70" s="272" t="s">
        <v>28</v>
      </c>
      <c r="Z70" s="302"/>
      <c r="AA70" s="307"/>
      <c r="AB70" s="294"/>
      <c r="AC70" s="296">
        <v>0</v>
      </c>
      <c r="AD70" s="298"/>
      <c r="AE70" s="300"/>
      <c r="AF70" s="278"/>
      <c r="AG70" s="243">
        <f>SUM(AC70/Y70)</f>
        <v>0</v>
      </c>
      <c r="AH70" s="315"/>
      <c r="AI70" s="280" cm="1">
        <f t="array" ref="AI70">SUM(AA70:AD71/E70)</f>
        <v>0</v>
      </c>
      <c r="AJ70" s="274" cm="1">
        <f t="array" ref="AJ70">SUM(AA70:AD71/E70)</f>
        <v>0</v>
      </c>
    </row>
    <row r="71" spans="1:36" ht="42.75" x14ac:dyDescent="0.25">
      <c r="A71" s="251"/>
      <c r="B71" s="251"/>
      <c r="C71" s="196"/>
      <c r="D71" s="198"/>
      <c r="E71" s="253"/>
      <c r="F71" s="175"/>
      <c r="G71" s="174"/>
      <c r="H71" s="10" t="s">
        <v>33</v>
      </c>
      <c r="I71" s="10" t="s">
        <v>34</v>
      </c>
      <c r="J71" s="279"/>
      <c r="K71" s="279"/>
      <c r="L71" s="279"/>
      <c r="M71" s="279"/>
      <c r="N71" s="279"/>
      <c r="O71" s="279"/>
      <c r="P71" s="279"/>
      <c r="Q71" s="279"/>
      <c r="R71" s="303"/>
      <c r="S71" s="279"/>
      <c r="T71" s="279"/>
      <c r="U71" s="279"/>
      <c r="V71" s="262"/>
      <c r="W71" s="303"/>
      <c r="X71" s="303"/>
      <c r="Y71" s="273"/>
      <c r="Z71" s="303"/>
      <c r="AA71" s="308"/>
      <c r="AB71" s="295"/>
      <c r="AC71" s="297"/>
      <c r="AD71" s="299"/>
      <c r="AE71" s="301"/>
      <c r="AF71" s="279"/>
      <c r="AG71" s="243"/>
      <c r="AH71" s="316"/>
      <c r="AI71" s="281"/>
      <c r="AJ71" s="275"/>
    </row>
    <row r="72" spans="1:36" ht="42.75" x14ac:dyDescent="0.25">
      <c r="A72" s="251"/>
      <c r="B72" s="251"/>
      <c r="C72" s="196"/>
      <c r="D72" s="198" t="s">
        <v>35</v>
      </c>
      <c r="E72" s="263" t="s">
        <v>36</v>
      </c>
      <c r="F72" s="207" t="s">
        <v>37</v>
      </c>
      <c r="G72" s="174"/>
      <c r="H72" s="10" t="s">
        <v>38</v>
      </c>
      <c r="I72" s="10" t="s">
        <v>39</v>
      </c>
      <c r="J72" s="14"/>
      <c r="K72" s="14"/>
      <c r="L72" s="14"/>
      <c r="M72" s="14"/>
      <c r="N72" s="14"/>
      <c r="O72" s="14"/>
      <c r="P72" s="14"/>
      <c r="Q72" s="14"/>
      <c r="R72" s="14"/>
      <c r="S72" s="14"/>
      <c r="T72" s="14"/>
      <c r="U72" s="14"/>
      <c r="V72" s="271" t="s">
        <v>172</v>
      </c>
      <c r="W72" s="282">
        <v>0.25</v>
      </c>
      <c r="X72" s="284">
        <v>0.25</v>
      </c>
      <c r="Y72" s="284">
        <v>0.25</v>
      </c>
      <c r="Z72" s="286">
        <v>0.25</v>
      </c>
      <c r="AA72" s="288">
        <v>0</v>
      </c>
      <c r="AB72" s="290">
        <v>0</v>
      </c>
      <c r="AC72" s="290">
        <v>0</v>
      </c>
      <c r="AD72" s="292">
        <v>0</v>
      </c>
      <c r="AE72" s="242" t="e">
        <f>SUM($AA$20/$W$20)</f>
        <v>#DIV/0!</v>
      </c>
      <c r="AF72" s="243">
        <f>SUM($AB$20/$X$20)</f>
        <v>0</v>
      </c>
      <c r="AG72" s="243" t="e">
        <f>SUM($AC$20/$Y$20)</f>
        <v>#DIV/0!</v>
      </c>
      <c r="AH72" s="239" t="e">
        <f>SUM($AD$20/$Z$20)</f>
        <v>#DIV/0!</v>
      </c>
      <c r="AI72" s="276">
        <f>SUM(AA72:AD73)</f>
        <v>0</v>
      </c>
      <c r="AJ72" s="274" cm="1">
        <f t="array" ref="AJ72">SUM(AA72:AD73/E72)</f>
        <v>0</v>
      </c>
    </row>
    <row r="73" spans="1:36" ht="42.75" x14ac:dyDescent="0.25">
      <c r="A73" s="251"/>
      <c r="B73" s="251"/>
      <c r="C73" s="196"/>
      <c r="D73" s="198"/>
      <c r="E73" s="263"/>
      <c r="F73" s="207"/>
      <c r="G73" s="174"/>
      <c r="H73" s="10" t="s">
        <v>40</v>
      </c>
      <c r="I73" s="10" t="s">
        <v>41</v>
      </c>
      <c r="J73" s="14"/>
      <c r="K73" s="14"/>
      <c r="L73" s="14"/>
      <c r="M73" s="14"/>
      <c r="N73" s="14"/>
      <c r="O73" s="14"/>
      <c r="P73" s="14"/>
      <c r="Q73" s="14"/>
      <c r="R73" s="14"/>
      <c r="S73" s="14"/>
      <c r="T73" s="14"/>
      <c r="U73" s="14"/>
      <c r="V73" s="262"/>
      <c r="W73" s="283"/>
      <c r="X73" s="285"/>
      <c r="Y73" s="285"/>
      <c r="Z73" s="287"/>
      <c r="AA73" s="289"/>
      <c r="AB73" s="291"/>
      <c r="AC73" s="291"/>
      <c r="AD73" s="293"/>
      <c r="AE73" s="242"/>
      <c r="AF73" s="243"/>
      <c r="AG73" s="243"/>
      <c r="AH73" s="239"/>
      <c r="AI73" s="277"/>
      <c r="AJ73" s="275"/>
    </row>
    <row r="74" spans="1:36" ht="42.75" x14ac:dyDescent="0.25">
      <c r="A74" s="251"/>
      <c r="B74" s="251"/>
      <c r="C74" s="196" t="s">
        <v>42</v>
      </c>
      <c r="D74" s="198" t="s">
        <v>43</v>
      </c>
      <c r="E74" s="263" t="s">
        <v>36</v>
      </c>
      <c r="F74" s="207" t="s">
        <v>44</v>
      </c>
      <c r="G74" s="174"/>
      <c r="H74" s="17" t="s">
        <v>45</v>
      </c>
      <c r="I74" s="10" t="s">
        <v>46</v>
      </c>
      <c r="J74" s="250"/>
      <c r="K74" s="250"/>
      <c r="L74" s="250"/>
      <c r="M74" s="250"/>
      <c r="N74" s="250"/>
      <c r="O74" s="250"/>
      <c r="P74" s="250"/>
      <c r="Q74" s="250"/>
      <c r="R74" s="250"/>
      <c r="S74" s="250"/>
      <c r="T74" s="250"/>
      <c r="U74" s="250"/>
      <c r="V74" s="271" t="s">
        <v>172</v>
      </c>
      <c r="W74" s="258">
        <v>0.25</v>
      </c>
      <c r="X74" s="248">
        <v>0.25</v>
      </c>
      <c r="Y74" s="248">
        <v>0.25</v>
      </c>
      <c r="Z74" s="249">
        <v>0.25</v>
      </c>
      <c r="AA74" s="242">
        <v>0</v>
      </c>
      <c r="AB74" s="243">
        <v>0</v>
      </c>
      <c r="AC74" s="243">
        <v>0</v>
      </c>
      <c r="AD74" s="244">
        <v>0</v>
      </c>
      <c r="AE74" s="242">
        <f>SUM(AA74/W74)</f>
        <v>0</v>
      </c>
      <c r="AF74" s="243">
        <f>SUM(AB74/X74)</f>
        <v>0</v>
      </c>
      <c r="AG74" s="243">
        <f>SUM(AC74/Y74)</f>
        <v>0</v>
      </c>
      <c r="AH74" s="239">
        <f>SUM(AD74/Z74)</f>
        <v>0</v>
      </c>
      <c r="AI74" s="240">
        <f>SUM(AA74:AD79)</f>
        <v>0</v>
      </c>
      <c r="AJ74" s="241" cm="1">
        <f t="array" ref="AJ74">SUM(AA74:AD79/E74)</f>
        <v>0</v>
      </c>
    </row>
    <row r="75" spans="1:36" ht="28.5" x14ac:dyDescent="0.25">
      <c r="A75" s="251"/>
      <c r="B75" s="251"/>
      <c r="C75" s="196"/>
      <c r="D75" s="198"/>
      <c r="E75" s="263"/>
      <c r="F75" s="207"/>
      <c r="G75" s="174"/>
      <c r="H75" s="8" t="s">
        <v>47</v>
      </c>
      <c r="I75" s="20" t="s">
        <v>48</v>
      </c>
      <c r="J75" s="250"/>
      <c r="K75" s="250"/>
      <c r="L75" s="250"/>
      <c r="M75" s="250"/>
      <c r="N75" s="250"/>
      <c r="O75" s="250"/>
      <c r="P75" s="250"/>
      <c r="Q75" s="250"/>
      <c r="R75" s="250"/>
      <c r="S75" s="250"/>
      <c r="T75" s="250"/>
      <c r="U75" s="250"/>
      <c r="V75" s="261"/>
      <c r="W75" s="258"/>
      <c r="X75" s="248"/>
      <c r="Y75" s="248"/>
      <c r="Z75" s="249"/>
      <c r="AA75" s="242"/>
      <c r="AB75" s="243"/>
      <c r="AC75" s="243"/>
      <c r="AD75" s="244"/>
      <c r="AE75" s="242"/>
      <c r="AF75" s="243"/>
      <c r="AG75" s="243"/>
      <c r="AH75" s="239"/>
      <c r="AI75" s="240"/>
      <c r="AJ75" s="241"/>
    </row>
    <row r="76" spans="1:36" ht="42.75" x14ac:dyDescent="0.25">
      <c r="A76" s="251"/>
      <c r="B76" s="251"/>
      <c r="C76" s="196"/>
      <c r="D76" s="198"/>
      <c r="E76" s="263"/>
      <c r="F76" s="207"/>
      <c r="G76" s="174"/>
      <c r="H76" s="8" t="s">
        <v>49</v>
      </c>
      <c r="I76" s="10" t="s">
        <v>41</v>
      </c>
      <c r="J76" s="250"/>
      <c r="K76" s="250"/>
      <c r="L76" s="250"/>
      <c r="M76" s="250"/>
      <c r="N76" s="250"/>
      <c r="O76" s="250"/>
      <c r="P76" s="250"/>
      <c r="Q76" s="250"/>
      <c r="R76" s="250"/>
      <c r="S76" s="250"/>
      <c r="T76" s="250"/>
      <c r="U76" s="250"/>
      <c r="V76" s="261"/>
      <c r="W76" s="258"/>
      <c r="X76" s="248"/>
      <c r="Y76" s="248"/>
      <c r="Z76" s="249"/>
      <c r="AA76" s="242"/>
      <c r="AB76" s="243"/>
      <c r="AC76" s="243"/>
      <c r="AD76" s="244"/>
      <c r="AE76" s="242" t="e">
        <f>SUM(AA76/W76)</f>
        <v>#DIV/0!</v>
      </c>
      <c r="AF76" s="243" t="e">
        <f>SUM(AB76/X76)</f>
        <v>#DIV/0!</v>
      </c>
      <c r="AG76" s="243" t="e">
        <f>SUM(AC76/Y76)</f>
        <v>#DIV/0!</v>
      </c>
      <c r="AH76" s="239" t="e">
        <f>SUM(AD76/Z76)</f>
        <v>#DIV/0!</v>
      </c>
      <c r="AI76" s="240"/>
      <c r="AJ76" s="241"/>
    </row>
    <row r="77" spans="1:36" ht="42.75" x14ac:dyDescent="0.25">
      <c r="A77" s="251"/>
      <c r="B77" s="251"/>
      <c r="C77" s="196"/>
      <c r="D77" s="198"/>
      <c r="E77" s="263"/>
      <c r="F77" s="207"/>
      <c r="G77" s="174"/>
      <c r="H77" s="8" t="s">
        <v>50</v>
      </c>
      <c r="I77" s="20" t="s">
        <v>34</v>
      </c>
      <c r="J77" s="250"/>
      <c r="K77" s="250"/>
      <c r="L77" s="250"/>
      <c r="M77" s="250"/>
      <c r="N77" s="250"/>
      <c r="O77" s="250"/>
      <c r="P77" s="250"/>
      <c r="Q77" s="250"/>
      <c r="R77" s="250"/>
      <c r="S77" s="250"/>
      <c r="T77" s="250"/>
      <c r="U77" s="250"/>
      <c r="V77" s="261"/>
      <c r="W77" s="258"/>
      <c r="X77" s="248"/>
      <c r="Y77" s="248"/>
      <c r="Z77" s="249"/>
      <c r="AA77" s="242"/>
      <c r="AB77" s="243"/>
      <c r="AC77" s="243"/>
      <c r="AD77" s="244"/>
      <c r="AE77" s="242"/>
      <c r="AF77" s="243"/>
      <c r="AG77" s="243"/>
      <c r="AH77" s="239"/>
      <c r="AI77" s="240"/>
      <c r="AJ77" s="241"/>
    </row>
    <row r="78" spans="1:36" x14ac:dyDescent="0.25">
      <c r="A78" s="251"/>
      <c r="B78" s="251"/>
      <c r="C78" s="196"/>
      <c r="D78" s="198"/>
      <c r="E78" s="263"/>
      <c r="F78" s="207"/>
      <c r="G78" s="174"/>
      <c r="H78" s="10" t="s">
        <v>51</v>
      </c>
      <c r="I78" s="20" t="s">
        <v>48</v>
      </c>
      <c r="J78" s="250"/>
      <c r="K78" s="250"/>
      <c r="L78" s="250"/>
      <c r="M78" s="250"/>
      <c r="N78" s="250"/>
      <c r="O78" s="250"/>
      <c r="P78" s="250"/>
      <c r="Q78" s="250"/>
      <c r="R78" s="250"/>
      <c r="S78" s="250"/>
      <c r="T78" s="250"/>
      <c r="U78" s="250"/>
      <c r="V78" s="261"/>
      <c r="W78" s="258"/>
      <c r="X78" s="248"/>
      <c r="Y78" s="248"/>
      <c r="Z78" s="249"/>
      <c r="AA78" s="242"/>
      <c r="AB78" s="243"/>
      <c r="AC78" s="243"/>
      <c r="AD78" s="244"/>
      <c r="AE78" s="242" t="e">
        <f>SUM(AA78/W78)</f>
        <v>#DIV/0!</v>
      </c>
      <c r="AF78" s="243" t="e">
        <f>SUM(AB78/X78)</f>
        <v>#DIV/0!</v>
      </c>
      <c r="AG78" s="243" t="e">
        <f>SUM(AC78/Y78)</f>
        <v>#DIV/0!</v>
      </c>
      <c r="AH78" s="239" t="e">
        <f>SUM(AD78/Z78)</f>
        <v>#DIV/0!</v>
      </c>
      <c r="AI78" s="240"/>
      <c r="AJ78" s="241"/>
    </row>
    <row r="79" spans="1:36" ht="42.75" x14ac:dyDescent="0.25">
      <c r="A79" s="251"/>
      <c r="B79" s="251"/>
      <c r="C79" s="196"/>
      <c r="D79" s="198"/>
      <c r="E79" s="263"/>
      <c r="F79" s="207"/>
      <c r="G79" s="174"/>
      <c r="H79" s="10" t="s">
        <v>52</v>
      </c>
      <c r="I79" s="20" t="s">
        <v>34</v>
      </c>
      <c r="J79" s="250"/>
      <c r="K79" s="250"/>
      <c r="L79" s="250"/>
      <c r="M79" s="250"/>
      <c r="N79" s="250"/>
      <c r="O79" s="250"/>
      <c r="P79" s="250"/>
      <c r="Q79" s="250"/>
      <c r="R79" s="250"/>
      <c r="S79" s="250"/>
      <c r="T79" s="250"/>
      <c r="U79" s="250"/>
      <c r="V79" s="262"/>
      <c r="W79" s="258"/>
      <c r="X79" s="248"/>
      <c r="Y79" s="248"/>
      <c r="Z79" s="249"/>
      <c r="AA79" s="242"/>
      <c r="AB79" s="243"/>
      <c r="AC79" s="243"/>
      <c r="AD79" s="244"/>
      <c r="AE79" s="242"/>
      <c r="AF79" s="243"/>
      <c r="AG79" s="243"/>
      <c r="AH79" s="239"/>
      <c r="AI79" s="240"/>
      <c r="AJ79" s="241"/>
    </row>
    <row r="80" spans="1:36" ht="85.5" x14ac:dyDescent="0.25">
      <c r="A80" s="251"/>
      <c r="B80" s="251"/>
      <c r="C80" s="8" t="s">
        <v>53</v>
      </c>
      <c r="D80" s="9" t="s">
        <v>54</v>
      </c>
      <c r="E80" s="13" t="s">
        <v>36</v>
      </c>
      <c r="F80" s="10" t="s">
        <v>55</v>
      </c>
      <c r="G80" s="174"/>
      <c r="H80" s="10" t="s">
        <v>56</v>
      </c>
      <c r="I80" s="20" t="s">
        <v>48</v>
      </c>
      <c r="J80" s="14"/>
      <c r="K80" s="14"/>
      <c r="L80" s="14"/>
      <c r="M80" s="14"/>
      <c r="N80" s="14"/>
      <c r="O80" s="14"/>
      <c r="P80" s="14"/>
      <c r="Q80" s="14"/>
      <c r="R80" s="14"/>
      <c r="S80" s="14"/>
      <c r="T80" s="14"/>
      <c r="U80" s="14"/>
      <c r="V80" s="271" t="s">
        <v>172</v>
      </c>
      <c r="W80" s="144">
        <v>0.25</v>
      </c>
      <c r="X80" s="142">
        <v>0.25</v>
      </c>
      <c r="Y80" s="142">
        <v>0.25</v>
      </c>
      <c r="Z80" s="145">
        <v>0.25</v>
      </c>
      <c r="AA80" s="15">
        <v>0</v>
      </c>
      <c r="AB80" s="11">
        <v>0</v>
      </c>
      <c r="AC80" s="11">
        <v>0</v>
      </c>
      <c r="AD80" s="18">
        <v>0</v>
      </c>
      <c r="AE80" s="15">
        <f t="shared" ref="AE80:AH93" si="0">SUM(AA80/W80)</f>
        <v>0</v>
      </c>
      <c r="AF80" s="11">
        <f t="shared" si="0"/>
        <v>0</v>
      </c>
      <c r="AG80" s="11">
        <f t="shared" si="0"/>
        <v>0</v>
      </c>
      <c r="AH80" s="16">
        <f t="shared" si="0"/>
        <v>0</v>
      </c>
      <c r="AI80" s="19" cm="1">
        <f t="array" ref="AI80">SUM(AA80:AD80/E80)</f>
        <v>0</v>
      </c>
      <c r="AJ80" s="115" cm="1">
        <f t="array" ref="AJ80">SUM(AA80:AD80/E80)</f>
        <v>0</v>
      </c>
    </row>
    <row r="81" spans="1:36" x14ac:dyDescent="0.25">
      <c r="A81" s="251"/>
      <c r="B81" s="251"/>
      <c r="C81" s="196" t="s">
        <v>57</v>
      </c>
      <c r="D81" s="198" t="s">
        <v>58</v>
      </c>
      <c r="E81" s="225">
        <v>1</v>
      </c>
      <c r="F81" s="207" t="s">
        <v>59</v>
      </c>
      <c r="G81" s="174"/>
      <c r="H81" s="8" t="s">
        <v>60</v>
      </c>
      <c r="I81" s="20" t="s">
        <v>48</v>
      </c>
      <c r="J81" s="14"/>
      <c r="K81" s="14"/>
      <c r="L81" s="14"/>
      <c r="M81" s="14"/>
      <c r="N81" s="14"/>
      <c r="O81" s="14"/>
      <c r="P81" s="14"/>
      <c r="Q81" s="14"/>
      <c r="R81" s="14"/>
      <c r="S81" s="14"/>
      <c r="T81" s="14"/>
      <c r="U81" s="14"/>
      <c r="V81" s="262"/>
      <c r="W81" s="144">
        <v>0.25</v>
      </c>
      <c r="X81" s="142">
        <v>0.25</v>
      </c>
      <c r="Y81" s="142">
        <v>0.25</v>
      </c>
      <c r="Z81" s="145">
        <v>0.25</v>
      </c>
      <c r="AA81" s="15">
        <v>0</v>
      </c>
      <c r="AB81" s="11">
        <v>0</v>
      </c>
      <c r="AC81" s="11">
        <v>0</v>
      </c>
      <c r="AD81" s="18">
        <v>0</v>
      </c>
      <c r="AE81" s="15">
        <f t="shared" si="0"/>
        <v>0</v>
      </c>
      <c r="AF81" s="11">
        <f t="shared" si="0"/>
        <v>0</v>
      </c>
      <c r="AG81" s="11">
        <f t="shared" si="0"/>
        <v>0</v>
      </c>
      <c r="AH81" s="16">
        <f t="shared" si="0"/>
        <v>0</v>
      </c>
      <c r="AI81" s="22">
        <f>SUM(AA81:AD81)</f>
        <v>0</v>
      </c>
      <c r="AJ81" s="116">
        <f>SUM(AA81:AD81)</f>
        <v>0</v>
      </c>
    </row>
    <row r="82" spans="1:36" ht="142.5" x14ac:dyDescent="0.25">
      <c r="A82" s="251"/>
      <c r="B82" s="251"/>
      <c r="C82" s="196"/>
      <c r="D82" s="198"/>
      <c r="E82" s="225"/>
      <c r="F82" s="207"/>
      <c r="G82" s="174"/>
      <c r="H82" s="10" t="s">
        <v>61</v>
      </c>
      <c r="I82" s="20" t="s">
        <v>34</v>
      </c>
      <c r="J82" s="14"/>
      <c r="K82" s="14"/>
      <c r="L82" s="14"/>
      <c r="M82" s="14"/>
      <c r="N82" s="14"/>
      <c r="O82" s="14"/>
      <c r="P82" s="14"/>
      <c r="Q82" s="14"/>
      <c r="R82" s="14"/>
      <c r="S82" s="14"/>
      <c r="T82" s="14"/>
      <c r="U82" s="14"/>
      <c r="V82" s="271" t="s">
        <v>172</v>
      </c>
      <c r="W82" s="146" t="s">
        <v>62</v>
      </c>
      <c r="X82" s="143" t="s">
        <v>62</v>
      </c>
      <c r="Y82" s="143" t="s">
        <v>62</v>
      </c>
      <c r="Z82" s="147" t="s">
        <v>62</v>
      </c>
      <c r="AA82" s="23">
        <v>0</v>
      </c>
      <c r="AB82" s="24">
        <v>0</v>
      </c>
      <c r="AC82" s="24">
        <v>0</v>
      </c>
      <c r="AD82" s="25">
        <v>0</v>
      </c>
      <c r="AE82" s="15">
        <f t="shared" si="0"/>
        <v>0</v>
      </c>
      <c r="AF82" s="11">
        <f t="shared" si="0"/>
        <v>0</v>
      </c>
      <c r="AG82" s="11">
        <f t="shared" si="0"/>
        <v>0</v>
      </c>
      <c r="AH82" s="16">
        <f t="shared" si="0"/>
        <v>0</v>
      </c>
      <c r="AI82" s="26">
        <f>SUM(AA82:AD82)</f>
        <v>0</v>
      </c>
      <c r="AJ82" s="115" cm="1">
        <f t="array" ref="AJ82">SUM(AA82:AD82/12)</f>
        <v>0</v>
      </c>
    </row>
    <row r="83" spans="1:36" ht="189" customHeight="1" x14ac:dyDescent="0.25">
      <c r="A83" s="251"/>
      <c r="B83" s="251"/>
      <c r="C83" s="196"/>
      <c r="D83" s="198"/>
      <c r="E83" s="225"/>
      <c r="F83" s="207"/>
      <c r="G83" s="174"/>
      <c r="H83" s="8" t="s">
        <v>63</v>
      </c>
      <c r="I83" s="20" t="s">
        <v>48</v>
      </c>
      <c r="J83" s="14"/>
      <c r="K83" s="14"/>
      <c r="L83" s="14"/>
      <c r="M83" s="14"/>
      <c r="N83" s="14"/>
      <c r="O83" s="14"/>
      <c r="P83" s="14"/>
      <c r="Q83" s="14"/>
      <c r="R83" s="14"/>
      <c r="S83" s="14"/>
      <c r="T83" s="14"/>
      <c r="U83" s="14"/>
      <c r="V83" s="262"/>
      <c r="W83" s="144">
        <v>0.25</v>
      </c>
      <c r="X83" s="142">
        <v>0.25</v>
      </c>
      <c r="Y83" s="142">
        <v>0.25</v>
      </c>
      <c r="Z83" s="145">
        <v>0.25</v>
      </c>
      <c r="AA83" s="15">
        <v>0</v>
      </c>
      <c r="AB83" s="11">
        <v>0</v>
      </c>
      <c r="AC83" s="11">
        <v>0</v>
      </c>
      <c r="AD83" s="18">
        <v>0</v>
      </c>
      <c r="AE83" s="15">
        <f t="shared" si="0"/>
        <v>0</v>
      </c>
      <c r="AF83" s="11">
        <f t="shared" si="0"/>
        <v>0</v>
      </c>
      <c r="AG83" s="11">
        <f t="shared" si="0"/>
        <v>0</v>
      </c>
      <c r="AH83" s="16">
        <f t="shared" si="0"/>
        <v>0</v>
      </c>
      <c r="AI83" s="22">
        <f>SUM(AA83:AD83)</f>
        <v>0</v>
      </c>
      <c r="AJ83" s="116">
        <f>SUM(AA83:AD83)</f>
        <v>0</v>
      </c>
    </row>
    <row r="84" spans="1:36" ht="71.25" x14ac:dyDescent="0.25">
      <c r="A84" s="251"/>
      <c r="B84" s="251"/>
      <c r="C84" s="196"/>
      <c r="D84" s="198"/>
      <c r="E84" s="225"/>
      <c r="F84" s="207"/>
      <c r="G84" s="174"/>
      <c r="H84" s="8" t="s">
        <v>64</v>
      </c>
      <c r="I84" s="20" t="s">
        <v>34</v>
      </c>
      <c r="J84" s="14"/>
      <c r="K84" s="14"/>
      <c r="L84" s="14"/>
      <c r="M84" s="14"/>
      <c r="N84" s="14"/>
      <c r="O84" s="14"/>
      <c r="P84" s="14"/>
      <c r="Q84" s="14"/>
      <c r="R84" s="14"/>
      <c r="S84" s="14"/>
      <c r="T84" s="14"/>
      <c r="U84" s="14"/>
      <c r="V84" s="120" t="s">
        <v>172</v>
      </c>
      <c r="W84" s="146" t="s">
        <v>62</v>
      </c>
      <c r="X84" s="143" t="s">
        <v>62</v>
      </c>
      <c r="Y84" s="143" t="s">
        <v>62</v>
      </c>
      <c r="Z84" s="147" t="s">
        <v>62</v>
      </c>
      <c r="AA84" s="23">
        <v>0</v>
      </c>
      <c r="AB84" s="24">
        <v>0</v>
      </c>
      <c r="AC84" s="24">
        <v>0</v>
      </c>
      <c r="AD84" s="25">
        <v>0</v>
      </c>
      <c r="AE84" s="15">
        <f t="shared" si="0"/>
        <v>0</v>
      </c>
      <c r="AF84" s="11">
        <f t="shared" si="0"/>
        <v>0</v>
      </c>
      <c r="AG84" s="11">
        <f t="shared" si="0"/>
        <v>0</v>
      </c>
      <c r="AH84" s="16">
        <f t="shared" si="0"/>
        <v>0</v>
      </c>
      <c r="AI84" s="26">
        <f>SUM(AA84:AD84)</f>
        <v>0</v>
      </c>
      <c r="AJ84" s="115" cm="1">
        <f t="array" ref="AJ84">SUM(AA84:AD84/12)</f>
        <v>0</v>
      </c>
    </row>
    <row r="85" spans="1:36" ht="36.75" customHeight="1" x14ac:dyDescent="0.25">
      <c r="A85" s="251"/>
      <c r="B85" s="251"/>
      <c r="C85" s="196" t="s">
        <v>65</v>
      </c>
      <c r="D85" s="198" t="s">
        <v>66</v>
      </c>
      <c r="E85" s="263" t="s">
        <v>36</v>
      </c>
      <c r="F85" s="207" t="s">
        <v>67</v>
      </c>
      <c r="G85" s="174"/>
      <c r="H85" s="27" t="s">
        <v>68</v>
      </c>
      <c r="I85" s="173" t="s">
        <v>69</v>
      </c>
      <c r="J85" s="250"/>
      <c r="K85" s="250"/>
      <c r="L85" s="250"/>
      <c r="M85" s="250"/>
      <c r="N85" s="250"/>
      <c r="O85" s="250"/>
      <c r="P85" s="250"/>
      <c r="Q85" s="250"/>
      <c r="R85" s="250"/>
      <c r="S85" s="250"/>
      <c r="T85" s="250"/>
      <c r="U85" s="250"/>
      <c r="V85" s="271" t="s">
        <v>172</v>
      </c>
      <c r="W85" s="258">
        <v>0.25</v>
      </c>
      <c r="X85" s="248">
        <v>0.25</v>
      </c>
      <c r="Y85" s="248">
        <v>0.25</v>
      </c>
      <c r="Z85" s="249">
        <v>0.25</v>
      </c>
      <c r="AA85" s="242">
        <v>0</v>
      </c>
      <c r="AB85" s="243">
        <v>0</v>
      </c>
      <c r="AC85" s="243">
        <v>0</v>
      </c>
      <c r="AD85" s="244">
        <v>0</v>
      </c>
      <c r="AE85" s="242">
        <f t="shared" si="0"/>
        <v>0</v>
      </c>
      <c r="AF85" s="243">
        <f t="shared" si="0"/>
        <v>0</v>
      </c>
      <c r="AG85" s="243">
        <f t="shared" si="0"/>
        <v>0</v>
      </c>
      <c r="AH85" s="239">
        <f t="shared" si="0"/>
        <v>0</v>
      </c>
      <c r="AI85" s="265">
        <f>SUM(AA85:AD88)</f>
        <v>0</v>
      </c>
      <c r="AJ85" s="268" cm="1">
        <f t="array" ref="AJ85">SUM(AA85:AD88/E85)</f>
        <v>0</v>
      </c>
    </row>
    <row r="86" spans="1:36" ht="28.5" x14ac:dyDescent="0.25">
      <c r="A86" s="251"/>
      <c r="B86" s="251"/>
      <c r="C86" s="196"/>
      <c r="D86" s="198"/>
      <c r="E86" s="263"/>
      <c r="F86" s="207"/>
      <c r="G86" s="174"/>
      <c r="H86" s="27" t="s">
        <v>70</v>
      </c>
      <c r="I86" s="174"/>
      <c r="J86" s="250"/>
      <c r="K86" s="250"/>
      <c r="L86" s="250"/>
      <c r="M86" s="250"/>
      <c r="N86" s="250"/>
      <c r="O86" s="250"/>
      <c r="P86" s="250"/>
      <c r="Q86" s="250"/>
      <c r="R86" s="250"/>
      <c r="S86" s="250"/>
      <c r="T86" s="250"/>
      <c r="U86" s="250"/>
      <c r="V86" s="261"/>
      <c r="W86" s="259"/>
      <c r="X86" s="260"/>
      <c r="Y86" s="260"/>
      <c r="Z86" s="306"/>
      <c r="AA86" s="256"/>
      <c r="AB86" s="254"/>
      <c r="AC86" s="254"/>
      <c r="AD86" s="255"/>
      <c r="AE86" s="256" t="e">
        <f t="shared" si="0"/>
        <v>#DIV/0!</v>
      </c>
      <c r="AF86" s="257" t="e">
        <f t="shared" si="0"/>
        <v>#DIV/0!</v>
      </c>
      <c r="AG86" s="257" t="e">
        <f t="shared" si="0"/>
        <v>#DIV/0!</v>
      </c>
      <c r="AH86" s="264" t="e">
        <f t="shared" si="0"/>
        <v>#DIV/0!</v>
      </c>
      <c r="AI86" s="266"/>
      <c r="AJ86" s="269"/>
    </row>
    <row r="87" spans="1:36" x14ac:dyDescent="0.25">
      <c r="A87" s="251"/>
      <c r="B87" s="251"/>
      <c r="C87" s="196"/>
      <c r="D87" s="198"/>
      <c r="E87" s="263"/>
      <c r="F87" s="207"/>
      <c r="G87" s="174"/>
      <c r="H87" s="27" t="s">
        <v>71</v>
      </c>
      <c r="I87" s="174"/>
      <c r="J87" s="250"/>
      <c r="K87" s="250"/>
      <c r="L87" s="250"/>
      <c r="M87" s="250"/>
      <c r="N87" s="250"/>
      <c r="O87" s="250"/>
      <c r="P87" s="250"/>
      <c r="Q87" s="250"/>
      <c r="R87" s="250"/>
      <c r="S87" s="250"/>
      <c r="T87" s="250"/>
      <c r="U87" s="250"/>
      <c r="V87" s="261"/>
      <c r="W87" s="259"/>
      <c r="X87" s="260"/>
      <c r="Y87" s="260"/>
      <c r="Z87" s="306"/>
      <c r="AA87" s="256"/>
      <c r="AB87" s="254"/>
      <c r="AC87" s="254"/>
      <c r="AD87" s="255"/>
      <c r="AE87" s="256" t="e">
        <f t="shared" si="0"/>
        <v>#DIV/0!</v>
      </c>
      <c r="AF87" s="257" t="e">
        <f t="shared" si="0"/>
        <v>#DIV/0!</v>
      </c>
      <c r="AG87" s="257" t="e">
        <f t="shared" si="0"/>
        <v>#DIV/0!</v>
      </c>
      <c r="AH87" s="264" t="e">
        <f t="shared" si="0"/>
        <v>#DIV/0!</v>
      </c>
      <c r="AI87" s="266"/>
      <c r="AJ87" s="269"/>
    </row>
    <row r="88" spans="1:36" x14ac:dyDescent="0.25">
      <c r="A88" s="251"/>
      <c r="B88" s="251"/>
      <c r="C88" s="196"/>
      <c r="D88" s="198"/>
      <c r="E88" s="263"/>
      <c r="F88" s="207"/>
      <c r="G88" s="174"/>
      <c r="H88" s="27" t="s">
        <v>72</v>
      </c>
      <c r="I88" s="175"/>
      <c r="J88" s="250"/>
      <c r="K88" s="250"/>
      <c r="L88" s="250"/>
      <c r="M88" s="250"/>
      <c r="N88" s="250"/>
      <c r="O88" s="250"/>
      <c r="P88" s="250"/>
      <c r="Q88" s="250"/>
      <c r="R88" s="250"/>
      <c r="S88" s="250"/>
      <c r="T88" s="250"/>
      <c r="U88" s="250"/>
      <c r="V88" s="262"/>
      <c r="W88" s="259"/>
      <c r="X88" s="260"/>
      <c r="Y88" s="260"/>
      <c r="Z88" s="306"/>
      <c r="AA88" s="256"/>
      <c r="AB88" s="254"/>
      <c r="AC88" s="254"/>
      <c r="AD88" s="255"/>
      <c r="AE88" s="256" t="e">
        <f t="shared" si="0"/>
        <v>#DIV/0!</v>
      </c>
      <c r="AF88" s="257" t="e">
        <f t="shared" si="0"/>
        <v>#DIV/0!</v>
      </c>
      <c r="AG88" s="257" t="e">
        <f t="shared" si="0"/>
        <v>#DIV/0!</v>
      </c>
      <c r="AH88" s="264" t="e">
        <f t="shared" si="0"/>
        <v>#DIV/0!</v>
      </c>
      <c r="AI88" s="267"/>
      <c r="AJ88" s="270"/>
    </row>
    <row r="89" spans="1:36" ht="57" x14ac:dyDescent="0.25">
      <c r="A89" s="251"/>
      <c r="B89" s="251"/>
      <c r="C89" s="8" t="s">
        <v>73</v>
      </c>
      <c r="D89" s="9" t="s">
        <v>74</v>
      </c>
      <c r="E89" s="21">
        <v>1</v>
      </c>
      <c r="F89" s="7" t="s">
        <v>75</v>
      </c>
      <c r="G89" s="174"/>
      <c r="H89" s="8" t="s">
        <v>76</v>
      </c>
      <c r="I89" s="20" t="s">
        <v>77</v>
      </c>
      <c r="J89" s="14"/>
      <c r="K89" s="14"/>
      <c r="L89" s="14"/>
      <c r="M89" s="14"/>
      <c r="N89" s="14"/>
      <c r="O89" s="14"/>
      <c r="P89" s="14"/>
      <c r="Q89" s="14"/>
      <c r="R89" s="14"/>
      <c r="S89" s="14"/>
      <c r="T89" s="14"/>
      <c r="U89" s="14"/>
      <c r="V89" s="120" t="s">
        <v>172</v>
      </c>
      <c r="W89" s="144">
        <v>0.25</v>
      </c>
      <c r="X89" s="142">
        <v>0.25</v>
      </c>
      <c r="Y89" s="142">
        <v>0.25</v>
      </c>
      <c r="Z89" s="145">
        <v>0.25</v>
      </c>
      <c r="AA89" s="15">
        <v>0</v>
      </c>
      <c r="AB89" s="11">
        <v>0</v>
      </c>
      <c r="AC89" s="11">
        <v>0</v>
      </c>
      <c r="AD89" s="18">
        <v>0</v>
      </c>
      <c r="AE89" s="15">
        <f t="shared" si="0"/>
        <v>0</v>
      </c>
      <c r="AF89" s="11">
        <f t="shared" si="0"/>
        <v>0</v>
      </c>
      <c r="AG89" s="11">
        <f t="shared" si="0"/>
        <v>0</v>
      </c>
      <c r="AH89" s="16">
        <f t="shared" si="0"/>
        <v>0</v>
      </c>
      <c r="AI89" s="19" cm="1">
        <f t="array" ref="AI89">SUM(AA89:AD89/E89)</f>
        <v>0</v>
      </c>
      <c r="AJ89" s="115" cm="1">
        <f t="array" ref="AJ89">SUM(AA89:AD89/E89)</f>
        <v>0</v>
      </c>
    </row>
    <row r="90" spans="1:36" ht="28.5" x14ac:dyDescent="0.25">
      <c r="A90" s="251"/>
      <c r="B90" s="251"/>
      <c r="C90" s="196" t="s">
        <v>78</v>
      </c>
      <c r="D90" s="198" t="s">
        <v>79</v>
      </c>
      <c r="E90" s="263" t="s">
        <v>36</v>
      </c>
      <c r="F90" s="207" t="s">
        <v>80</v>
      </c>
      <c r="G90" s="174"/>
      <c r="H90" s="29" t="s">
        <v>81</v>
      </c>
      <c r="I90" s="207" t="s">
        <v>82</v>
      </c>
      <c r="J90" s="250"/>
      <c r="K90" s="250"/>
      <c r="L90" s="250"/>
      <c r="M90" s="250"/>
      <c r="N90" s="250"/>
      <c r="O90" s="250"/>
      <c r="P90" s="250"/>
      <c r="Q90" s="250"/>
      <c r="R90" s="250"/>
      <c r="S90" s="250"/>
      <c r="T90" s="250"/>
      <c r="U90" s="250"/>
      <c r="V90" s="261" t="s">
        <v>172</v>
      </c>
      <c r="W90" s="258">
        <v>0.25</v>
      </c>
      <c r="X90" s="248">
        <v>0.25</v>
      </c>
      <c r="Y90" s="248">
        <v>0.25</v>
      </c>
      <c r="Z90" s="249">
        <v>0.25</v>
      </c>
      <c r="AA90" s="242">
        <v>0</v>
      </c>
      <c r="AB90" s="243">
        <v>0</v>
      </c>
      <c r="AC90" s="243">
        <v>0</v>
      </c>
      <c r="AD90" s="244">
        <v>0</v>
      </c>
      <c r="AE90" s="242">
        <f t="shared" si="0"/>
        <v>0</v>
      </c>
      <c r="AF90" s="243">
        <f t="shared" si="0"/>
        <v>0</v>
      </c>
      <c r="AG90" s="243">
        <f t="shared" si="0"/>
        <v>0</v>
      </c>
      <c r="AH90" s="239">
        <f t="shared" si="0"/>
        <v>0</v>
      </c>
      <c r="AI90" s="240" cm="1">
        <f t="array" ref="AI90">SUM(AA90:AD92/E90)</f>
        <v>0</v>
      </c>
      <c r="AJ90" s="241" cm="1">
        <f t="array" ref="AJ90">SUM(AA90:AD92/E90)</f>
        <v>0</v>
      </c>
    </row>
    <row r="91" spans="1:36" ht="57" x14ac:dyDescent="0.25">
      <c r="A91" s="251"/>
      <c r="B91" s="251"/>
      <c r="C91" s="196"/>
      <c r="D91" s="198"/>
      <c r="E91" s="263"/>
      <c r="F91" s="207"/>
      <c r="G91" s="174"/>
      <c r="H91" s="29" t="s">
        <v>83</v>
      </c>
      <c r="I91" s="207"/>
      <c r="J91" s="250"/>
      <c r="K91" s="250"/>
      <c r="L91" s="250"/>
      <c r="M91" s="250"/>
      <c r="N91" s="250"/>
      <c r="O91" s="250"/>
      <c r="P91" s="250"/>
      <c r="Q91" s="250"/>
      <c r="R91" s="250"/>
      <c r="S91" s="250"/>
      <c r="T91" s="250"/>
      <c r="U91" s="250"/>
      <c r="V91" s="261"/>
      <c r="W91" s="258"/>
      <c r="X91" s="248"/>
      <c r="Y91" s="248"/>
      <c r="Z91" s="249"/>
      <c r="AA91" s="242"/>
      <c r="AB91" s="243"/>
      <c r="AC91" s="243"/>
      <c r="AD91" s="244"/>
      <c r="AE91" s="242" t="e">
        <f t="shared" si="0"/>
        <v>#DIV/0!</v>
      </c>
      <c r="AF91" s="243" t="e">
        <f t="shared" si="0"/>
        <v>#DIV/0!</v>
      </c>
      <c r="AG91" s="243" t="e">
        <f t="shared" si="0"/>
        <v>#DIV/0!</v>
      </c>
      <c r="AH91" s="239" t="e">
        <f t="shared" si="0"/>
        <v>#DIV/0!</v>
      </c>
      <c r="AI91" s="240"/>
      <c r="AJ91" s="241"/>
    </row>
    <row r="92" spans="1:36" ht="28.5" x14ac:dyDescent="0.25">
      <c r="A92" s="251"/>
      <c r="B92" s="251"/>
      <c r="C92" s="196"/>
      <c r="D92" s="198"/>
      <c r="E92" s="263"/>
      <c r="F92" s="207"/>
      <c r="G92" s="174"/>
      <c r="H92" s="29" t="s">
        <v>84</v>
      </c>
      <c r="I92" s="207"/>
      <c r="J92" s="250"/>
      <c r="K92" s="250"/>
      <c r="L92" s="250"/>
      <c r="M92" s="250"/>
      <c r="N92" s="250"/>
      <c r="O92" s="250"/>
      <c r="P92" s="250"/>
      <c r="Q92" s="250"/>
      <c r="R92" s="250"/>
      <c r="S92" s="250"/>
      <c r="T92" s="250"/>
      <c r="U92" s="250"/>
      <c r="V92" s="262"/>
      <c r="W92" s="258"/>
      <c r="X92" s="248"/>
      <c r="Y92" s="248"/>
      <c r="Z92" s="249"/>
      <c r="AA92" s="242"/>
      <c r="AB92" s="243"/>
      <c r="AC92" s="243"/>
      <c r="AD92" s="244"/>
      <c r="AE92" s="242" t="e">
        <f t="shared" si="0"/>
        <v>#DIV/0!</v>
      </c>
      <c r="AF92" s="243" t="e">
        <f t="shared" si="0"/>
        <v>#DIV/0!</v>
      </c>
      <c r="AG92" s="243" t="e">
        <f t="shared" si="0"/>
        <v>#DIV/0!</v>
      </c>
      <c r="AH92" s="239" t="e">
        <f t="shared" si="0"/>
        <v>#DIV/0!</v>
      </c>
      <c r="AI92" s="240"/>
      <c r="AJ92" s="241"/>
    </row>
    <row r="93" spans="1:36" ht="57" x14ac:dyDescent="0.25">
      <c r="A93" s="251"/>
      <c r="B93" s="251"/>
      <c r="C93" s="17" t="s">
        <v>85</v>
      </c>
      <c r="D93" s="30" t="s">
        <v>86</v>
      </c>
      <c r="E93" s="31" t="s">
        <v>87</v>
      </c>
      <c r="F93" s="30" t="s">
        <v>88</v>
      </c>
      <c r="G93" s="174"/>
      <c r="H93" s="10" t="s">
        <v>89</v>
      </c>
      <c r="I93" s="173" t="s">
        <v>34</v>
      </c>
      <c r="J93" s="32"/>
      <c r="K93" s="32"/>
      <c r="L93" s="32"/>
      <c r="M93" s="32"/>
      <c r="N93" s="32"/>
      <c r="O93" s="32"/>
      <c r="P93" s="32"/>
      <c r="Q93" s="32"/>
      <c r="R93" s="32"/>
      <c r="S93" s="32"/>
      <c r="T93" s="32"/>
      <c r="U93" s="32"/>
      <c r="V93" s="120" t="s">
        <v>172</v>
      </c>
      <c r="W93" s="117" t="s">
        <v>28</v>
      </c>
      <c r="X93" s="118" t="s">
        <v>28</v>
      </c>
      <c r="Y93" s="118" t="s">
        <v>28</v>
      </c>
      <c r="Z93" s="148" t="s">
        <v>28</v>
      </c>
      <c r="AA93" s="33">
        <v>0</v>
      </c>
      <c r="AB93" s="34">
        <v>0</v>
      </c>
      <c r="AC93" s="34">
        <v>0</v>
      </c>
      <c r="AD93" s="35">
        <v>0</v>
      </c>
      <c r="AE93" s="36">
        <f t="shared" si="0"/>
        <v>0</v>
      </c>
      <c r="AF93" s="37">
        <f t="shared" si="0"/>
        <v>0</v>
      </c>
      <c r="AG93" s="37">
        <f t="shared" si="0"/>
        <v>0</v>
      </c>
      <c r="AH93" s="38">
        <f t="shared" si="0"/>
        <v>0</v>
      </c>
      <c r="AI93" s="26">
        <f>SUM(AA93:AD93)</f>
        <v>0</v>
      </c>
      <c r="AJ93" s="116" cm="1">
        <f t="array" ref="AJ93">SUM(AA93:AD93/E93)</f>
        <v>0</v>
      </c>
    </row>
    <row r="94" spans="1:36" ht="114" x14ac:dyDescent="0.25">
      <c r="A94" s="251"/>
      <c r="B94" s="251"/>
      <c r="C94" s="17" t="s">
        <v>90</v>
      </c>
      <c r="D94" s="30" t="s">
        <v>91</v>
      </c>
      <c r="E94" s="31" t="s">
        <v>92</v>
      </c>
      <c r="F94" s="30" t="s">
        <v>93</v>
      </c>
      <c r="G94" s="175"/>
      <c r="H94" s="17" t="s">
        <v>94</v>
      </c>
      <c r="I94" s="175"/>
      <c r="J94" s="39"/>
      <c r="K94" s="39"/>
      <c r="L94" s="39"/>
      <c r="M94" s="40"/>
      <c r="N94" s="40"/>
      <c r="O94" s="40"/>
      <c r="P94" s="39"/>
      <c r="Q94" s="39"/>
      <c r="R94" s="39"/>
      <c r="S94" s="40"/>
      <c r="T94" s="40"/>
      <c r="U94" s="40"/>
      <c r="V94" s="114" t="s">
        <v>172</v>
      </c>
      <c r="W94" s="40"/>
      <c r="X94" s="118" t="s">
        <v>28</v>
      </c>
      <c r="Y94" s="40"/>
      <c r="Z94" s="148" t="s">
        <v>28</v>
      </c>
      <c r="AA94" s="56"/>
      <c r="AB94" s="34">
        <v>0</v>
      </c>
      <c r="AC94" s="57"/>
      <c r="AD94" s="35">
        <v>0</v>
      </c>
      <c r="AE94" s="119"/>
      <c r="AF94" s="37">
        <f>SUM(AB94/X94)</f>
        <v>0</v>
      </c>
      <c r="AG94" s="75"/>
      <c r="AH94" s="38">
        <f>SUM(AD94/Z94)</f>
        <v>0</v>
      </c>
      <c r="AI94" s="26">
        <f>SUM(AA94:AD94)</f>
        <v>0</v>
      </c>
      <c r="AJ94" s="116" cm="1">
        <f t="array" ref="AJ94">SUM(AA94:AD94/E94)</f>
        <v>0</v>
      </c>
    </row>
    <row r="95" spans="1:36" ht="20.25" x14ac:dyDescent="0.25">
      <c r="A95" s="245" t="s">
        <v>198</v>
      </c>
      <c r="B95" s="246"/>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7"/>
    </row>
    <row r="96" spans="1:36" ht="16.5" thickBot="1" x14ac:dyDescent="0.3">
      <c r="A96" s="1">
        <v>1</v>
      </c>
      <c r="B96" s="1">
        <v>2</v>
      </c>
      <c r="C96" s="1">
        <v>3</v>
      </c>
      <c r="D96" s="1">
        <v>4</v>
      </c>
      <c r="E96" s="2">
        <v>5</v>
      </c>
      <c r="F96" s="1">
        <v>6</v>
      </c>
      <c r="G96" s="1">
        <v>7</v>
      </c>
      <c r="H96" s="1">
        <v>8</v>
      </c>
      <c r="I96" s="1">
        <v>9</v>
      </c>
      <c r="J96" s="211">
        <v>10</v>
      </c>
      <c r="K96" s="211"/>
      <c r="L96" s="211"/>
      <c r="M96" s="211"/>
      <c r="N96" s="211"/>
      <c r="O96" s="211"/>
      <c r="P96" s="211"/>
      <c r="Q96" s="211"/>
      <c r="R96" s="211"/>
      <c r="S96" s="211"/>
      <c r="T96" s="211"/>
      <c r="U96" s="211"/>
      <c r="V96" s="1">
        <v>11</v>
      </c>
      <c r="W96" s="235">
        <v>12</v>
      </c>
      <c r="X96" s="236"/>
      <c r="Y96" s="236"/>
      <c r="Z96" s="237"/>
    </row>
    <row r="97" spans="1:26" ht="15.75" x14ac:dyDescent="0.25">
      <c r="A97" s="211" t="s">
        <v>0</v>
      </c>
      <c r="B97" s="211" t="s">
        <v>96</v>
      </c>
      <c r="C97" s="211" t="s">
        <v>2</v>
      </c>
      <c r="D97" s="211" t="s">
        <v>3</v>
      </c>
      <c r="E97" s="217" t="s">
        <v>4</v>
      </c>
      <c r="F97" s="211" t="s">
        <v>5</v>
      </c>
      <c r="G97" s="211" t="s">
        <v>6</v>
      </c>
      <c r="H97" s="211" t="s">
        <v>7</v>
      </c>
      <c r="I97" s="211" t="s">
        <v>8</v>
      </c>
      <c r="J97" s="211" t="s">
        <v>9</v>
      </c>
      <c r="K97" s="211"/>
      <c r="L97" s="211"/>
      <c r="M97" s="211"/>
      <c r="N97" s="211"/>
      <c r="O97" s="211"/>
      <c r="P97" s="211"/>
      <c r="Q97" s="211"/>
      <c r="R97" s="211"/>
      <c r="S97" s="211"/>
      <c r="T97" s="211"/>
      <c r="U97" s="211"/>
      <c r="V97" s="238" t="s">
        <v>10</v>
      </c>
      <c r="W97" s="212" t="s">
        <v>97</v>
      </c>
      <c r="X97" s="213"/>
      <c r="Y97" s="213"/>
      <c r="Z97" s="213"/>
    </row>
    <row r="98" spans="1:26" ht="15.75" x14ac:dyDescent="0.25">
      <c r="A98" s="211"/>
      <c r="B98" s="211"/>
      <c r="C98" s="211"/>
      <c r="D98" s="211"/>
      <c r="E98" s="217"/>
      <c r="F98" s="211"/>
      <c r="G98" s="211"/>
      <c r="H98" s="211"/>
      <c r="I98" s="211"/>
      <c r="J98" s="211" t="s">
        <v>16</v>
      </c>
      <c r="K98" s="211"/>
      <c r="L98" s="211"/>
      <c r="M98" s="211" t="s">
        <v>17</v>
      </c>
      <c r="N98" s="211"/>
      <c r="O98" s="211"/>
      <c r="P98" s="211" t="s">
        <v>18</v>
      </c>
      <c r="Q98" s="211"/>
      <c r="R98" s="211"/>
      <c r="S98" s="211" t="s">
        <v>19</v>
      </c>
      <c r="T98" s="211"/>
      <c r="U98" s="211"/>
      <c r="V98" s="238"/>
      <c r="W98" s="5" t="s">
        <v>16</v>
      </c>
      <c r="X98" s="1" t="s">
        <v>17</v>
      </c>
      <c r="Y98" s="1" t="s">
        <v>18</v>
      </c>
      <c r="Z98" s="1" t="s">
        <v>19</v>
      </c>
    </row>
    <row r="99" spans="1:26" ht="15.75" x14ac:dyDescent="0.25">
      <c r="A99" s="211"/>
      <c r="B99" s="211"/>
      <c r="C99" s="211"/>
      <c r="D99" s="211"/>
      <c r="E99" s="217"/>
      <c r="F99" s="211"/>
      <c r="G99" s="211"/>
      <c r="H99" s="211"/>
      <c r="I99" s="211"/>
      <c r="J99" s="1">
        <v>1</v>
      </c>
      <c r="K99" s="1">
        <v>2</v>
      </c>
      <c r="L99" s="1">
        <v>3</v>
      </c>
      <c r="M99" s="1">
        <v>4</v>
      </c>
      <c r="N99" s="1">
        <v>5</v>
      </c>
      <c r="O99" s="1">
        <v>6</v>
      </c>
      <c r="P99" s="1">
        <v>7</v>
      </c>
      <c r="Q99" s="1">
        <v>8</v>
      </c>
      <c r="R99" s="1">
        <v>9</v>
      </c>
      <c r="S99" s="1">
        <v>10</v>
      </c>
      <c r="T99" s="1">
        <v>11</v>
      </c>
      <c r="U99" s="1">
        <v>12</v>
      </c>
      <c r="V99" s="238"/>
      <c r="W99" s="5" t="s">
        <v>20</v>
      </c>
      <c r="X99" s="1" t="s">
        <v>21</v>
      </c>
      <c r="Y99" s="1" t="s">
        <v>22</v>
      </c>
      <c r="Z99" s="1" t="s">
        <v>23</v>
      </c>
    </row>
    <row r="100" spans="1:26" ht="28.5" x14ac:dyDescent="0.25">
      <c r="A100" s="231" t="s">
        <v>199</v>
      </c>
      <c r="B100" s="231" t="s">
        <v>25</v>
      </c>
      <c r="C100" s="207" t="s">
        <v>200</v>
      </c>
      <c r="D100" s="207" t="s">
        <v>43</v>
      </c>
      <c r="E100" s="225">
        <v>1</v>
      </c>
      <c r="F100" s="226" t="s">
        <v>201</v>
      </c>
      <c r="G100" s="226" t="s">
        <v>202</v>
      </c>
      <c r="H100" s="17" t="s">
        <v>203</v>
      </c>
      <c r="I100" s="173" t="s">
        <v>204</v>
      </c>
      <c r="J100" s="14"/>
      <c r="K100" s="14"/>
      <c r="L100" s="14"/>
      <c r="M100" s="14"/>
      <c r="N100" s="14"/>
      <c r="O100" s="14"/>
      <c r="P100" s="14"/>
      <c r="Q100" s="14"/>
      <c r="R100" s="14"/>
      <c r="S100" s="14"/>
      <c r="T100" s="14"/>
      <c r="U100" s="14"/>
      <c r="V100" s="30" t="s">
        <v>172</v>
      </c>
      <c r="W100" s="222">
        <v>0.25</v>
      </c>
      <c r="X100" s="222">
        <v>0.25</v>
      </c>
      <c r="Y100" s="222">
        <v>0.25</v>
      </c>
      <c r="Z100" s="222">
        <v>0.25</v>
      </c>
    </row>
    <row r="101" spans="1:26" ht="28.5" x14ac:dyDescent="0.25">
      <c r="A101" s="232"/>
      <c r="B101" s="232"/>
      <c r="C101" s="207"/>
      <c r="D101" s="207"/>
      <c r="E101" s="225"/>
      <c r="F101" s="234"/>
      <c r="G101" s="234"/>
      <c r="H101" s="17" t="s">
        <v>205</v>
      </c>
      <c r="I101" s="174"/>
      <c r="J101" s="14"/>
      <c r="K101" s="14"/>
      <c r="L101" s="14"/>
      <c r="M101" s="14"/>
      <c r="N101" s="14"/>
      <c r="O101" s="14"/>
      <c r="P101" s="14"/>
      <c r="Q101" s="14"/>
      <c r="R101" s="14"/>
      <c r="S101" s="14"/>
      <c r="T101" s="14"/>
      <c r="U101" s="14"/>
      <c r="V101" s="30" t="s">
        <v>172</v>
      </c>
      <c r="W101" s="223"/>
      <c r="X101" s="223"/>
      <c r="Y101" s="223"/>
      <c r="Z101" s="223"/>
    </row>
    <row r="102" spans="1:26" ht="28.5" x14ac:dyDescent="0.25">
      <c r="A102" s="232"/>
      <c r="B102" s="232"/>
      <c r="C102" s="207"/>
      <c r="D102" s="207"/>
      <c r="E102" s="225"/>
      <c r="F102" s="227"/>
      <c r="G102" s="234"/>
      <c r="H102" s="17" t="s">
        <v>206</v>
      </c>
      <c r="I102" s="174"/>
      <c r="J102" s="14"/>
      <c r="K102" s="14"/>
      <c r="L102" s="14"/>
      <c r="M102" s="14"/>
      <c r="N102" s="14"/>
      <c r="O102" s="14"/>
      <c r="P102" s="14"/>
      <c r="Q102" s="14"/>
      <c r="R102" s="14"/>
      <c r="S102" s="14"/>
      <c r="T102" s="14"/>
      <c r="U102" s="14"/>
      <c r="V102" s="30" t="s">
        <v>172</v>
      </c>
      <c r="W102" s="223"/>
      <c r="X102" s="223"/>
      <c r="Y102" s="223"/>
      <c r="Z102" s="223"/>
    </row>
    <row r="103" spans="1:26" ht="57" x14ac:dyDescent="0.25">
      <c r="A103" s="232"/>
      <c r="B103" s="232"/>
      <c r="C103" s="207"/>
      <c r="D103" s="207"/>
      <c r="E103" s="225"/>
      <c r="F103" s="30" t="s">
        <v>207</v>
      </c>
      <c r="G103" s="234"/>
      <c r="H103" s="17" t="s">
        <v>208</v>
      </c>
      <c r="I103" s="174"/>
      <c r="J103" s="14"/>
      <c r="K103" s="14"/>
      <c r="L103" s="14"/>
      <c r="M103" s="14"/>
      <c r="N103" s="14"/>
      <c r="O103" s="14"/>
      <c r="P103" s="14"/>
      <c r="Q103" s="14"/>
      <c r="R103" s="14"/>
      <c r="S103" s="14"/>
      <c r="T103" s="14"/>
      <c r="U103" s="14"/>
      <c r="V103" s="30" t="s">
        <v>172</v>
      </c>
      <c r="W103" s="223"/>
      <c r="X103" s="223"/>
      <c r="Y103" s="223"/>
      <c r="Z103" s="223"/>
    </row>
    <row r="104" spans="1:26" ht="57" x14ac:dyDescent="0.25">
      <c r="A104" s="232"/>
      <c r="B104" s="232"/>
      <c r="C104" s="207"/>
      <c r="D104" s="207"/>
      <c r="E104" s="225"/>
      <c r="F104" s="79" t="s">
        <v>209</v>
      </c>
      <c r="G104" s="234"/>
      <c r="H104" s="17" t="s">
        <v>210</v>
      </c>
      <c r="I104" s="174"/>
      <c r="J104" s="14"/>
      <c r="K104" s="14"/>
      <c r="L104" s="14"/>
      <c r="M104" s="14"/>
      <c r="N104" s="14"/>
      <c r="O104" s="14"/>
      <c r="P104" s="14"/>
      <c r="Q104" s="14"/>
      <c r="R104" s="14"/>
      <c r="S104" s="14"/>
      <c r="T104" s="14"/>
      <c r="U104" s="14"/>
      <c r="V104" s="30" t="s">
        <v>172</v>
      </c>
      <c r="W104" s="223"/>
      <c r="X104" s="223"/>
      <c r="Y104" s="223"/>
      <c r="Z104" s="223"/>
    </row>
    <row r="105" spans="1:26" ht="42.75" x14ac:dyDescent="0.25">
      <c r="A105" s="232"/>
      <c r="B105" s="232"/>
      <c r="C105" s="207"/>
      <c r="D105" s="207"/>
      <c r="E105" s="225"/>
      <c r="F105" s="30" t="s">
        <v>211</v>
      </c>
      <c r="G105" s="234"/>
      <c r="H105" s="17" t="s">
        <v>212</v>
      </c>
      <c r="I105" s="175"/>
      <c r="J105" s="14"/>
      <c r="K105" s="14"/>
      <c r="L105" s="14"/>
      <c r="M105" s="14"/>
      <c r="N105" s="14"/>
      <c r="O105" s="14"/>
      <c r="P105" s="14"/>
      <c r="Q105" s="14"/>
      <c r="R105" s="14"/>
      <c r="S105" s="14"/>
      <c r="T105" s="14"/>
      <c r="U105" s="14"/>
      <c r="V105" s="30" t="s">
        <v>172</v>
      </c>
      <c r="W105" s="224"/>
      <c r="X105" s="224"/>
      <c r="Y105" s="224"/>
      <c r="Z105" s="224"/>
    </row>
    <row r="106" spans="1:26" ht="71.25" x14ac:dyDescent="0.25">
      <c r="A106" s="232"/>
      <c r="B106" s="232"/>
      <c r="C106" s="207" t="s">
        <v>213</v>
      </c>
      <c r="D106" s="207" t="s">
        <v>214</v>
      </c>
      <c r="E106" s="225">
        <v>1</v>
      </c>
      <c r="F106" s="226" t="s">
        <v>215</v>
      </c>
      <c r="G106" s="234"/>
      <c r="H106" s="17" t="s">
        <v>216</v>
      </c>
      <c r="I106" s="173" t="s">
        <v>217</v>
      </c>
      <c r="J106" s="14"/>
      <c r="K106" s="14"/>
      <c r="L106" s="14"/>
      <c r="M106" s="14"/>
      <c r="N106" s="14"/>
      <c r="O106" s="14"/>
      <c r="P106" s="14"/>
      <c r="Q106" s="14"/>
      <c r="R106" s="14"/>
      <c r="S106" s="14"/>
      <c r="T106" s="14"/>
      <c r="U106" s="14"/>
      <c r="V106" s="30" t="s">
        <v>172</v>
      </c>
      <c r="W106" s="222">
        <v>0.25</v>
      </c>
      <c r="X106" s="222">
        <v>0.25</v>
      </c>
      <c r="Y106" s="222">
        <v>0.25</v>
      </c>
      <c r="Z106" s="222">
        <v>0.25</v>
      </c>
    </row>
    <row r="107" spans="1:26" ht="74.25" customHeight="1" x14ac:dyDescent="0.25">
      <c r="A107" s="232"/>
      <c r="B107" s="232"/>
      <c r="C107" s="207"/>
      <c r="D107" s="207"/>
      <c r="E107" s="225"/>
      <c r="F107" s="227"/>
      <c r="G107" s="234"/>
      <c r="H107" s="17" t="s">
        <v>218</v>
      </c>
      <c r="I107" s="174"/>
      <c r="J107" s="14"/>
      <c r="K107" s="14"/>
      <c r="L107" s="14"/>
      <c r="M107" s="14"/>
      <c r="N107" s="14"/>
      <c r="O107" s="14"/>
      <c r="P107" s="14"/>
      <c r="Q107" s="14"/>
      <c r="R107" s="14"/>
      <c r="S107" s="14"/>
      <c r="T107" s="14"/>
      <c r="U107" s="14"/>
      <c r="V107" s="30" t="s">
        <v>172</v>
      </c>
      <c r="W107" s="223"/>
      <c r="X107" s="223"/>
      <c r="Y107" s="223"/>
      <c r="Z107" s="223"/>
    </row>
    <row r="108" spans="1:26" ht="28.5" x14ac:dyDescent="0.25">
      <c r="A108" s="232"/>
      <c r="B108" s="232"/>
      <c r="C108" s="207"/>
      <c r="D108" s="207"/>
      <c r="E108" s="225"/>
      <c r="F108" s="30" t="s">
        <v>219</v>
      </c>
      <c r="G108" s="234"/>
      <c r="H108" s="228" t="s">
        <v>220</v>
      </c>
      <c r="I108" s="174"/>
      <c r="J108" s="14"/>
      <c r="K108" s="14"/>
      <c r="L108" s="14"/>
      <c r="M108" s="14"/>
      <c r="N108" s="14"/>
      <c r="O108" s="14"/>
      <c r="P108" s="14"/>
      <c r="Q108" s="14"/>
      <c r="R108" s="14"/>
      <c r="S108" s="14"/>
      <c r="T108" s="14"/>
      <c r="U108" s="14"/>
      <c r="V108" s="30" t="s">
        <v>172</v>
      </c>
      <c r="W108" s="223"/>
      <c r="X108" s="223"/>
      <c r="Y108" s="223"/>
      <c r="Z108" s="223"/>
    </row>
    <row r="109" spans="1:26" x14ac:dyDescent="0.25">
      <c r="A109" s="232"/>
      <c r="B109" s="232"/>
      <c r="C109" s="207"/>
      <c r="D109" s="207"/>
      <c r="E109" s="225"/>
      <c r="F109" s="30" t="s">
        <v>221</v>
      </c>
      <c r="G109" s="234"/>
      <c r="H109" s="229"/>
      <c r="I109" s="174"/>
      <c r="J109" s="14"/>
      <c r="K109" s="14"/>
      <c r="L109" s="14"/>
      <c r="M109" s="14"/>
      <c r="N109" s="14"/>
      <c r="O109" s="14"/>
      <c r="P109" s="14"/>
      <c r="Q109" s="14"/>
      <c r="R109" s="14"/>
      <c r="S109" s="14"/>
      <c r="T109" s="14"/>
      <c r="U109" s="14"/>
      <c r="V109" s="30" t="s">
        <v>172</v>
      </c>
      <c r="W109" s="223"/>
      <c r="X109" s="223"/>
      <c r="Y109" s="223"/>
      <c r="Z109" s="223"/>
    </row>
    <row r="110" spans="1:26" x14ac:dyDescent="0.25">
      <c r="A110" s="232"/>
      <c r="B110" s="232"/>
      <c r="C110" s="207"/>
      <c r="D110" s="207"/>
      <c r="E110" s="225"/>
      <c r="F110" s="30" t="s">
        <v>222</v>
      </c>
      <c r="G110" s="234"/>
      <c r="H110" s="230"/>
      <c r="I110" s="174"/>
      <c r="J110" s="14"/>
      <c r="K110" s="14"/>
      <c r="L110" s="14"/>
      <c r="M110" s="14"/>
      <c r="N110" s="14"/>
      <c r="O110" s="14"/>
      <c r="P110" s="14"/>
      <c r="Q110" s="14"/>
      <c r="R110" s="14"/>
      <c r="S110" s="14"/>
      <c r="T110" s="14"/>
      <c r="U110" s="14"/>
      <c r="V110" s="30" t="s">
        <v>172</v>
      </c>
      <c r="W110" s="223"/>
      <c r="X110" s="223"/>
      <c r="Y110" s="223"/>
      <c r="Z110" s="223"/>
    </row>
    <row r="111" spans="1:26" ht="42.75" x14ac:dyDescent="0.25">
      <c r="A111" s="232"/>
      <c r="B111" s="232"/>
      <c r="C111" s="207"/>
      <c r="D111" s="207"/>
      <c r="E111" s="225"/>
      <c r="F111" s="30" t="s">
        <v>223</v>
      </c>
      <c r="G111" s="234"/>
      <c r="H111" s="17" t="s">
        <v>224</v>
      </c>
      <c r="I111" s="175"/>
      <c r="J111" s="14"/>
      <c r="K111" s="14"/>
      <c r="L111" s="14"/>
      <c r="M111" s="14"/>
      <c r="N111" s="14"/>
      <c r="O111" s="14"/>
      <c r="P111" s="14"/>
      <c r="Q111" s="14"/>
      <c r="R111" s="14"/>
      <c r="S111" s="14"/>
      <c r="T111" s="14"/>
      <c r="U111" s="14"/>
      <c r="V111" s="30" t="s">
        <v>172</v>
      </c>
      <c r="W111" s="224"/>
      <c r="X111" s="224"/>
      <c r="Y111" s="224"/>
      <c r="Z111" s="224"/>
    </row>
    <row r="112" spans="1:26" ht="71.25" x14ac:dyDescent="0.25">
      <c r="A112" s="232"/>
      <c r="B112" s="232"/>
      <c r="C112" s="8" t="s">
        <v>225</v>
      </c>
      <c r="D112" s="9" t="s">
        <v>226</v>
      </c>
      <c r="E112" s="21">
        <v>1</v>
      </c>
      <c r="F112" s="30" t="s">
        <v>227</v>
      </c>
      <c r="G112" s="234"/>
      <c r="H112" s="17" t="s">
        <v>228</v>
      </c>
      <c r="I112" s="173" t="s">
        <v>229</v>
      </c>
      <c r="J112" s="14"/>
      <c r="K112" s="14"/>
      <c r="L112" s="14"/>
      <c r="M112" s="14"/>
      <c r="N112" s="14"/>
      <c r="O112" s="14"/>
      <c r="P112" s="14"/>
      <c r="Q112" s="14"/>
      <c r="R112" s="14"/>
      <c r="S112" s="14"/>
      <c r="T112" s="14"/>
      <c r="U112" s="14"/>
      <c r="V112" s="30" t="s">
        <v>172</v>
      </c>
      <c r="W112" s="46">
        <v>0.25</v>
      </c>
      <c r="X112" s="46">
        <v>0.25</v>
      </c>
      <c r="Y112" s="46">
        <v>0.25</v>
      </c>
      <c r="Z112" s="46">
        <v>0.25</v>
      </c>
    </row>
    <row r="113" spans="1:36" ht="57" x14ac:dyDescent="0.25">
      <c r="A113" s="232"/>
      <c r="B113" s="232"/>
      <c r="C113" s="17" t="s">
        <v>230</v>
      </c>
      <c r="D113" s="30" t="s">
        <v>86</v>
      </c>
      <c r="E113" s="31" t="s">
        <v>87</v>
      </c>
      <c r="F113" s="30" t="s">
        <v>231</v>
      </c>
      <c r="G113" s="234"/>
      <c r="H113" s="17" t="s">
        <v>232</v>
      </c>
      <c r="I113" s="174"/>
      <c r="J113" s="14"/>
      <c r="K113" s="14"/>
      <c r="L113" s="14"/>
      <c r="M113" s="14"/>
      <c r="N113" s="14"/>
      <c r="O113" s="14"/>
      <c r="P113" s="14"/>
      <c r="Q113" s="14"/>
      <c r="R113" s="14"/>
      <c r="S113" s="14"/>
      <c r="T113" s="14"/>
      <c r="U113" s="14"/>
      <c r="V113" s="30" t="s">
        <v>172</v>
      </c>
      <c r="W113" s="55" t="s">
        <v>28</v>
      </c>
      <c r="X113" s="55" t="s">
        <v>28</v>
      </c>
      <c r="Y113" s="55" t="s">
        <v>28</v>
      </c>
      <c r="Z113" s="55" t="s">
        <v>28</v>
      </c>
    </row>
    <row r="114" spans="1:36" ht="122.25" customHeight="1" x14ac:dyDescent="0.25">
      <c r="A114" s="233"/>
      <c r="B114" s="233"/>
      <c r="C114" s="17" t="s">
        <v>233</v>
      </c>
      <c r="D114" s="30" t="s">
        <v>91</v>
      </c>
      <c r="E114" s="31" t="s">
        <v>92</v>
      </c>
      <c r="F114" s="30" t="s">
        <v>93</v>
      </c>
      <c r="G114" s="227"/>
      <c r="H114" s="17" t="s">
        <v>234</v>
      </c>
      <c r="I114" s="175"/>
      <c r="J114" s="14"/>
      <c r="K114" s="14"/>
      <c r="L114" s="14"/>
      <c r="M114" s="14"/>
      <c r="N114" s="14"/>
      <c r="O114" s="14"/>
      <c r="P114" s="14"/>
      <c r="Q114" s="14"/>
      <c r="R114" s="14"/>
      <c r="S114" s="14"/>
      <c r="T114" s="14"/>
      <c r="U114" s="14"/>
      <c r="V114" s="30" t="s">
        <v>172</v>
      </c>
      <c r="W114" s="14"/>
      <c r="X114" s="55" t="s">
        <v>28</v>
      </c>
      <c r="Y114" s="14"/>
      <c r="Z114" s="55" t="s">
        <v>28</v>
      </c>
    </row>
    <row r="115" spans="1:36" ht="20.25" x14ac:dyDescent="0.25">
      <c r="A115" s="218" t="s">
        <v>235</v>
      </c>
      <c r="B115" s="219"/>
      <c r="C115" s="219"/>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c r="AA115" s="219"/>
      <c r="AB115" s="219"/>
      <c r="AC115" s="219"/>
      <c r="AD115" s="219"/>
      <c r="AE115" s="219"/>
      <c r="AF115" s="219"/>
      <c r="AG115" s="219"/>
      <c r="AH115" s="219"/>
      <c r="AI115" s="219"/>
      <c r="AJ115" s="219"/>
    </row>
    <row r="116" spans="1:36" ht="22.5" customHeight="1" thickBot="1" x14ac:dyDescent="0.3">
      <c r="A116" s="80">
        <v>1</v>
      </c>
      <c r="B116" s="81">
        <v>2</v>
      </c>
      <c r="C116" s="81">
        <v>3</v>
      </c>
      <c r="D116" s="81">
        <v>4</v>
      </c>
      <c r="E116" s="82">
        <v>5</v>
      </c>
      <c r="F116" s="81">
        <v>6</v>
      </c>
      <c r="G116" s="81">
        <v>7</v>
      </c>
      <c r="H116" s="81">
        <v>8</v>
      </c>
      <c r="I116" s="81">
        <v>9</v>
      </c>
      <c r="J116" s="220">
        <v>10</v>
      </c>
      <c r="K116" s="220"/>
      <c r="L116" s="220"/>
      <c r="M116" s="220"/>
      <c r="N116" s="220"/>
      <c r="O116" s="220"/>
      <c r="P116" s="220"/>
      <c r="Q116" s="220"/>
      <c r="R116" s="220"/>
      <c r="S116" s="220"/>
      <c r="T116" s="220"/>
      <c r="U116" s="220"/>
      <c r="V116" s="81">
        <v>11</v>
      </c>
      <c r="W116" s="220">
        <v>12</v>
      </c>
      <c r="X116" s="220"/>
      <c r="Y116" s="220"/>
      <c r="Z116" s="220"/>
      <c r="AA116" s="221">
        <v>13</v>
      </c>
      <c r="AB116" s="221"/>
      <c r="AC116" s="221"/>
      <c r="AD116" s="221"/>
      <c r="AE116" s="221">
        <v>15</v>
      </c>
      <c r="AF116" s="221"/>
      <c r="AG116" s="221"/>
      <c r="AH116" s="221"/>
      <c r="AI116" s="83">
        <v>16</v>
      </c>
      <c r="AJ116" s="83">
        <v>17</v>
      </c>
    </row>
    <row r="117" spans="1:36" ht="15.75" x14ac:dyDescent="0.25">
      <c r="A117" s="215" t="s">
        <v>0</v>
      </c>
      <c r="B117" s="216" t="s">
        <v>1</v>
      </c>
      <c r="C117" s="211" t="s">
        <v>2</v>
      </c>
      <c r="D117" s="211" t="s">
        <v>3</v>
      </c>
      <c r="E117" s="217" t="s">
        <v>4</v>
      </c>
      <c r="F117" s="211" t="s">
        <v>5</v>
      </c>
      <c r="G117" s="211" t="s">
        <v>6</v>
      </c>
      <c r="H117" s="211" t="s">
        <v>7</v>
      </c>
      <c r="I117" s="211" t="s">
        <v>8</v>
      </c>
      <c r="J117" s="211" t="s">
        <v>9</v>
      </c>
      <c r="K117" s="211"/>
      <c r="L117" s="211"/>
      <c r="M117" s="211"/>
      <c r="N117" s="211"/>
      <c r="O117" s="211"/>
      <c r="P117" s="211"/>
      <c r="Q117" s="211"/>
      <c r="R117" s="211"/>
      <c r="S117" s="211"/>
      <c r="T117" s="211"/>
      <c r="U117" s="211"/>
      <c r="V117" s="211" t="s">
        <v>10</v>
      </c>
      <c r="W117" s="211" t="s">
        <v>97</v>
      </c>
      <c r="X117" s="211"/>
      <c r="Y117" s="211"/>
      <c r="Z117" s="211"/>
      <c r="AA117" s="212" t="s">
        <v>12</v>
      </c>
      <c r="AB117" s="213"/>
      <c r="AC117" s="213"/>
      <c r="AD117" s="214"/>
      <c r="AE117" s="212" t="s">
        <v>13</v>
      </c>
      <c r="AF117" s="213"/>
      <c r="AG117" s="213"/>
      <c r="AH117" s="214"/>
      <c r="AI117" s="209" t="s">
        <v>98</v>
      </c>
      <c r="AJ117" s="209" t="s">
        <v>99</v>
      </c>
    </row>
    <row r="118" spans="1:36" ht="15.75" x14ac:dyDescent="0.25">
      <c r="A118" s="215"/>
      <c r="B118" s="216"/>
      <c r="C118" s="211"/>
      <c r="D118" s="211"/>
      <c r="E118" s="217"/>
      <c r="F118" s="211"/>
      <c r="G118" s="211"/>
      <c r="H118" s="211"/>
      <c r="I118" s="211"/>
      <c r="J118" s="211" t="s">
        <v>16</v>
      </c>
      <c r="K118" s="211"/>
      <c r="L118" s="211"/>
      <c r="M118" s="211" t="s">
        <v>17</v>
      </c>
      <c r="N118" s="211"/>
      <c r="O118" s="211"/>
      <c r="P118" s="211" t="s">
        <v>18</v>
      </c>
      <c r="Q118" s="211"/>
      <c r="R118" s="211"/>
      <c r="S118" s="211" t="s">
        <v>19</v>
      </c>
      <c r="T118" s="211"/>
      <c r="U118" s="211"/>
      <c r="V118" s="211"/>
      <c r="W118" s="1" t="s">
        <v>16</v>
      </c>
      <c r="X118" s="1" t="s">
        <v>17</v>
      </c>
      <c r="Y118" s="1" t="s">
        <v>18</v>
      </c>
      <c r="Z118" s="1" t="s">
        <v>19</v>
      </c>
      <c r="AA118" s="5" t="s">
        <v>16</v>
      </c>
      <c r="AB118" s="1" t="s">
        <v>17</v>
      </c>
      <c r="AC118" s="1" t="s">
        <v>18</v>
      </c>
      <c r="AD118" s="6" t="s">
        <v>19</v>
      </c>
      <c r="AE118" s="5" t="s">
        <v>16</v>
      </c>
      <c r="AF118" s="1" t="s">
        <v>17</v>
      </c>
      <c r="AG118" s="1" t="s">
        <v>18</v>
      </c>
      <c r="AH118" s="6" t="s">
        <v>19</v>
      </c>
      <c r="AI118" s="210"/>
      <c r="AJ118" s="210"/>
    </row>
    <row r="119" spans="1:36" ht="31.5" customHeight="1" x14ac:dyDescent="0.25">
      <c r="A119" s="215"/>
      <c r="B119" s="216"/>
      <c r="C119" s="211"/>
      <c r="D119" s="211"/>
      <c r="E119" s="217"/>
      <c r="F119" s="211"/>
      <c r="G119" s="211"/>
      <c r="H119" s="211"/>
      <c r="I119" s="211"/>
      <c r="J119" s="1">
        <v>1</v>
      </c>
      <c r="K119" s="1">
        <v>2</v>
      </c>
      <c r="L119" s="1">
        <v>3</v>
      </c>
      <c r="M119" s="1">
        <v>4</v>
      </c>
      <c r="N119" s="1">
        <v>5</v>
      </c>
      <c r="O119" s="1">
        <v>6</v>
      </c>
      <c r="P119" s="1">
        <v>7</v>
      </c>
      <c r="Q119" s="1">
        <v>8</v>
      </c>
      <c r="R119" s="1">
        <v>9</v>
      </c>
      <c r="S119" s="1">
        <v>10</v>
      </c>
      <c r="T119" s="1">
        <v>11</v>
      </c>
      <c r="U119" s="1">
        <v>12</v>
      </c>
      <c r="V119" s="211"/>
      <c r="W119" s="1" t="s">
        <v>20</v>
      </c>
      <c r="X119" s="1" t="s">
        <v>21</v>
      </c>
      <c r="Y119" s="1" t="s">
        <v>22</v>
      </c>
      <c r="Z119" s="1" t="s">
        <v>23</v>
      </c>
      <c r="AA119" s="5" t="s">
        <v>20</v>
      </c>
      <c r="AB119" s="1" t="s">
        <v>21</v>
      </c>
      <c r="AC119" s="1" t="s">
        <v>22</v>
      </c>
      <c r="AD119" s="6" t="s">
        <v>23</v>
      </c>
      <c r="AE119" s="5" t="s">
        <v>20</v>
      </c>
      <c r="AF119" s="1" t="s">
        <v>21</v>
      </c>
      <c r="AG119" s="1" t="s">
        <v>22</v>
      </c>
      <c r="AH119" s="6" t="s">
        <v>23</v>
      </c>
      <c r="AI119" s="210"/>
      <c r="AJ119" s="210"/>
    </row>
    <row r="120" spans="1:36" ht="112.5" customHeight="1" x14ac:dyDescent="0.25">
      <c r="A120" s="136" t="s">
        <v>236</v>
      </c>
      <c r="B120" s="137" t="s">
        <v>237</v>
      </c>
      <c r="C120" s="10" t="s">
        <v>238</v>
      </c>
      <c r="D120" s="7" t="s">
        <v>239</v>
      </c>
      <c r="E120" s="53">
        <v>1</v>
      </c>
      <c r="F120" s="10" t="s">
        <v>240</v>
      </c>
      <c r="G120" s="7" t="s">
        <v>241</v>
      </c>
      <c r="H120" s="20" t="s">
        <v>242</v>
      </c>
      <c r="I120" s="7" t="s">
        <v>243</v>
      </c>
      <c r="J120" s="84"/>
      <c r="K120" s="84"/>
      <c r="L120" s="84"/>
      <c r="M120" s="84"/>
      <c r="N120" s="84"/>
      <c r="O120" s="84"/>
      <c r="P120" s="84"/>
      <c r="Q120" s="84"/>
      <c r="R120" s="84"/>
      <c r="S120" s="84"/>
      <c r="T120" s="84"/>
      <c r="U120" s="84"/>
      <c r="V120" s="85">
        <f>365000+120000</f>
        <v>485000</v>
      </c>
      <c r="W120" s="142">
        <v>0.25</v>
      </c>
      <c r="X120" s="142">
        <v>0.25</v>
      </c>
      <c r="Y120" s="142">
        <v>0.25</v>
      </c>
      <c r="Z120" s="142">
        <v>0.25</v>
      </c>
      <c r="AA120" s="54"/>
      <c r="AB120" s="86"/>
      <c r="AC120" s="86"/>
      <c r="AD120" s="87"/>
      <c r="AE120" s="15">
        <f>SUM(AA120/W120)</f>
        <v>0</v>
      </c>
      <c r="AF120" s="11">
        <f>SUM(AB120/X120)</f>
        <v>0</v>
      </c>
      <c r="AG120" s="11">
        <f>SUM(AC120/Y120)</f>
        <v>0</v>
      </c>
      <c r="AH120" s="16">
        <f>SUM(AD120/Z120)</f>
        <v>0</v>
      </c>
      <c r="AI120" s="88" cm="1">
        <f t="array" ref="AI120">SUM(AA120:AD120/E120)</f>
        <v>0</v>
      </c>
      <c r="AJ120" s="88">
        <f>SUM(AI120/E120)</f>
        <v>0</v>
      </c>
    </row>
    <row r="121" spans="1:36" ht="118.5" customHeight="1" x14ac:dyDescent="0.25">
      <c r="A121" s="138" t="s">
        <v>236</v>
      </c>
      <c r="B121" s="49" t="s">
        <v>244</v>
      </c>
      <c r="C121" s="20" t="s">
        <v>245</v>
      </c>
      <c r="D121" s="7" t="s">
        <v>246</v>
      </c>
      <c r="E121" s="41">
        <v>2</v>
      </c>
      <c r="F121" s="20" t="s">
        <v>247</v>
      </c>
      <c r="G121" s="7" t="s">
        <v>241</v>
      </c>
      <c r="H121" s="10" t="s">
        <v>248</v>
      </c>
      <c r="I121" s="7" t="s">
        <v>243</v>
      </c>
      <c r="J121" s="89"/>
      <c r="K121" s="89"/>
      <c r="L121" s="84"/>
      <c r="M121" s="84"/>
      <c r="N121" s="84"/>
      <c r="O121" s="84"/>
      <c r="P121" s="84"/>
      <c r="Q121" s="84"/>
      <c r="R121" s="84"/>
      <c r="S121" s="84"/>
      <c r="T121" s="84"/>
      <c r="U121" s="84"/>
      <c r="V121" s="85">
        <v>115000</v>
      </c>
      <c r="W121" s="84"/>
      <c r="X121" s="84"/>
      <c r="Y121" s="84"/>
      <c r="Z121" s="60">
        <v>2</v>
      </c>
      <c r="AA121" s="91"/>
      <c r="AB121" s="92"/>
      <c r="AC121" s="44"/>
      <c r="AD121" s="52"/>
      <c r="AE121" s="93"/>
      <c r="AF121" s="41"/>
      <c r="AG121" s="94"/>
      <c r="AH121" s="16">
        <f>SUM(AD121/Z121)</f>
        <v>0</v>
      </c>
      <c r="AI121" s="88" cm="1">
        <f t="array" ref="AI121">SUM(AA121:AD121/E121)</f>
        <v>0</v>
      </c>
      <c r="AJ121" s="88" cm="1">
        <f t="array" ref="AJ121">SUM(AA121:AD121/E121)</f>
        <v>0</v>
      </c>
    </row>
    <row r="122" spans="1:36" ht="38.25" customHeight="1" x14ac:dyDescent="0.25">
      <c r="A122" s="192" t="s">
        <v>249</v>
      </c>
      <c r="B122" s="194" t="s">
        <v>250</v>
      </c>
      <c r="C122" s="206" t="s">
        <v>251</v>
      </c>
      <c r="D122" s="198" t="s">
        <v>252</v>
      </c>
      <c r="E122" s="207">
        <v>7</v>
      </c>
      <c r="F122" s="206" t="s">
        <v>253</v>
      </c>
      <c r="G122" s="207" t="s">
        <v>254</v>
      </c>
      <c r="H122" s="29" t="s">
        <v>255</v>
      </c>
      <c r="I122" s="207" t="s">
        <v>243</v>
      </c>
      <c r="J122" s="84"/>
      <c r="K122" s="84"/>
      <c r="L122" s="84"/>
      <c r="M122" s="84"/>
      <c r="N122" s="84"/>
      <c r="O122" s="84"/>
      <c r="P122" s="90"/>
      <c r="Q122" s="90"/>
      <c r="R122" s="90"/>
      <c r="S122" s="95"/>
      <c r="T122" s="95"/>
      <c r="U122" s="95"/>
      <c r="V122" s="96" t="s">
        <v>172</v>
      </c>
      <c r="W122" s="84"/>
      <c r="X122" s="60">
        <v>1</v>
      </c>
      <c r="Y122" s="84"/>
      <c r="Z122" s="84"/>
      <c r="AA122" s="50"/>
      <c r="AB122" s="24"/>
      <c r="AC122" s="97"/>
      <c r="AD122" s="45"/>
      <c r="AE122" s="98"/>
      <c r="AF122" s="11">
        <f>+AB122/X122</f>
        <v>0</v>
      </c>
      <c r="AG122" s="99"/>
      <c r="AH122" s="100"/>
      <c r="AI122" s="208">
        <f>SUM(AA122:AD128)</f>
        <v>0</v>
      </c>
      <c r="AJ122" s="171">
        <f>SUM(AI122/E122)</f>
        <v>0</v>
      </c>
    </row>
    <row r="123" spans="1:36" ht="54" customHeight="1" x14ac:dyDescent="0.25">
      <c r="A123" s="192"/>
      <c r="B123" s="194"/>
      <c r="C123" s="206"/>
      <c r="D123" s="198"/>
      <c r="E123" s="207"/>
      <c r="F123" s="206"/>
      <c r="G123" s="207"/>
      <c r="H123" s="29" t="s">
        <v>256</v>
      </c>
      <c r="I123" s="207"/>
      <c r="J123" s="84"/>
      <c r="K123" s="84"/>
      <c r="L123" s="84"/>
      <c r="M123" s="84"/>
      <c r="N123" s="84"/>
      <c r="O123" s="84"/>
      <c r="P123" s="90"/>
      <c r="Q123" s="90"/>
      <c r="R123" s="90"/>
      <c r="S123" s="90"/>
      <c r="T123" s="90"/>
      <c r="U123" s="90"/>
      <c r="V123" s="85">
        <v>171560.89285714287</v>
      </c>
      <c r="W123" s="84"/>
      <c r="X123" s="61">
        <v>1</v>
      </c>
      <c r="Y123" s="84"/>
      <c r="Z123" s="84"/>
      <c r="AA123" s="50"/>
      <c r="AB123" s="24"/>
      <c r="AC123" s="44"/>
      <c r="AD123" s="45"/>
      <c r="AE123" s="98"/>
      <c r="AF123" s="11">
        <f>+AB123/X123</f>
        <v>0</v>
      </c>
      <c r="AG123" s="99"/>
      <c r="AH123" s="100"/>
      <c r="AI123" s="208"/>
      <c r="AJ123" s="171"/>
    </row>
    <row r="124" spans="1:36" ht="60" customHeight="1" x14ac:dyDescent="0.25">
      <c r="A124" s="192"/>
      <c r="B124" s="194"/>
      <c r="C124" s="206"/>
      <c r="D124" s="198"/>
      <c r="E124" s="207"/>
      <c r="F124" s="206"/>
      <c r="G124" s="207"/>
      <c r="H124" s="29" t="s">
        <v>257</v>
      </c>
      <c r="I124" s="207"/>
      <c r="J124" s="90"/>
      <c r="K124" s="90"/>
      <c r="L124" s="90"/>
      <c r="M124" s="90"/>
      <c r="N124" s="90"/>
      <c r="O124" s="90"/>
      <c r="P124" s="84"/>
      <c r="Q124" s="84"/>
      <c r="R124" s="84"/>
      <c r="S124" s="90"/>
      <c r="T124" s="90"/>
      <c r="U124" s="90"/>
      <c r="V124" s="85">
        <v>256955.17857142858</v>
      </c>
      <c r="W124" s="84"/>
      <c r="X124" s="84"/>
      <c r="Y124" s="61">
        <v>1</v>
      </c>
      <c r="Z124" s="84"/>
      <c r="AA124" s="50"/>
      <c r="AB124" s="44"/>
      <c r="AC124" s="101"/>
      <c r="AD124" s="45"/>
      <c r="AE124" s="98"/>
      <c r="AF124" s="102"/>
      <c r="AG124" s="11">
        <f>+AC124/Y124</f>
        <v>0</v>
      </c>
      <c r="AH124" s="100"/>
      <c r="AI124" s="208"/>
      <c r="AJ124" s="171"/>
    </row>
    <row r="125" spans="1:36" ht="42.75" customHeight="1" x14ac:dyDescent="0.25">
      <c r="A125" s="192"/>
      <c r="B125" s="194"/>
      <c r="C125" s="206"/>
      <c r="D125" s="198"/>
      <c r="E125" s="207"/>
      <c r="F125" s="206"/>
      <c r="G125" s="207"/>
      <c r="H125" s="29" t="s">
        <v>258</v>
      </c>
      <c r="I125" s="207"/>
      <c r="J125" s="90"/>
      <c r="K125" s="90"/>
      <c r="L125" s="90"/>
      <c r="M125" s="90"/>
      <c r="N125" s="90"/>
      <c r="O125" s="90"/>
      <c r="P125" s="84"/>
      <c r="Q125" s="84"/>
      <c r="R125" s="84"/>
      <c r="S125" s="90"/>
      <c r="T125" s="90"/>
      <c r="U125" s="90"/>
      <c r="V125" s="85">
        <f>9500+72000</f>
        <v>81500</v>
      </c>
      <c r="W125" s="84"/>
      <c r="X125" s="84"/>
      <c r="Y125" s="61">
        <v>1</v>
      </c>
      <c r="Z125" s="84"/>
      <c r="AA125" s="50"/>
      <c r="AB125" s="44"/>
      <c r="AC125" s="101"/>
      <c r="AD125" s="45"/>
      <c r="AE125" s="98"/>
      <c r="AF125" s="102"/>
      <c r="AG125" s="11">
        <f>+AC125/Y125</f>
        <v>0</v>
      </c>
      <c r="AH125" s="100"/>
      <c r="AI125" s="208"/>
      <c r="AJ125" s="171"/>
    </row>
    <row r="126" spans="1:36" ht="36" customHeight="1" x14ac:dyDescent="0.25">
      <c r="A126" s="192"/>
      <c r="B126" s="194"/>
      <c r="C126" s="206"/>
      <c r="D126" s="198"/>
      <c r="E126" s="207"/>
      <c r="F126" s="206"/>
      <c r="G126" s="207"/>
      <c r="H126" s="29" t="s">
        <v>259</v>
      </c>
      <c r="I126" s="207"/>
      <c r="J126" s="90"/>
      <c r="K126" s="90"/>
      <c r="L126" s="90"/>
      <c r="M126" s="90"/>
      <c r="N126" s="90"/>
      <c r="O126" s="90"/>
      <c r="P126" s="84"/>
      <c r="Q126" s="84"/>
      <c r="R126" s="84"/>
      <c r="S126" s="84"/>
      <c r="T126" s="84"/>
      <c r="U126" s="84"/>
      <c r="V126" s="85">
        <f>192548.035714286+600000</f>
        <v>792548.03571428603</v>
      </c>
      <c r="W126" s="84"/>
      <c r="X126" s="84"/>
      <c r="Y126" s="84"/>
      <c r="Z126" s="60">
        <v>1</v>
      </c>
      <c r="AA126" s="50"/>
      <c r="AB126" s="44"/>
      <c r="AC126" s="94"/>
      <c r="AD126" s="103"/>
      <c r="AE126" s="98"/>
      <c r="AF126" s="102"/>
      <c r="AG126" s="102"/>
      <c r="AH126" s="16">
        <f t="shared" ref="AH126:AH128" si="1">+AD126/Z126</f>
        <v>0</v>
      </c>
      <c r="AI126" s="208"/>
      <c r="AJ126" s="171"/>
    </row>
    <row r="127" spans="1:36" ht="38.25" customHeight="1" x14ac:dyDescent="0.25">
      <c r="A127" s="192"/>
      <c r="B127" s="194"/>
      <c r="C127" s="206"/>
      <c r="D127" s="198"/>
      <c r="E127" s="207"/>
      <c r="F127" s="206"/>
      <c r="G127" s="207"/>
      <c r="H127" s="29" t="s">
        <v>260</v>
      </c>
      <c r="I127" s="207"/>
      <c r="J127" s="90"/>
      <c r="K127" s="90"/>
      <c r="L127" s="90"/>
      <c r="M127" s="90"/>
      <c r="N127" s="90"/>
      <c r="O127" s="90"/>
      <c r="P127" s="84"/>
      <c r="Q127" s="84"/>
      <c r="R127" s="84"/>
      <c r="S127" s="84"/>
      <c r="T127" s="84"/>
      <c r="U127" s="84"/>
      <c r="V127" s="85">
        <v>176314.28571428571</v>
      </c>
      <c r="W127" s="84"/>
      <c r="X127" s="84"/>
      <c r="Y127" s="84"/>
      <c r="Z127" s="60">
        <v>1</v>
      </c>
      <c r="AA127" s="50"/>
      <c r="AB127" s="44"/>
      <c r="AC127" s="94"/>
      <c r="AD127" s="103"/>
      <c r="AE127" s="98"/>
      <c r="AF127" s="102"/>
      <c r="AG127" s="102"/>
      <c r="AH127" s="16">
        <f t="shared" si="1"/>
        <v>0</v>
      </c>
      <c r="AI127" s="208"/>
      <c r="AJ127" s="171"/>
    </row>
    <row r="128" spans="1:36" ht="38.25" customHeight="1" x14ac:dyDescent="0.25">
      <c r="A128" s="192"/>
      <c r="B128" s="194"/>
      <c r="C128" s="206"/>
      <c r="D128" s="198"/>
      <c r="E128" s="207"/>
      <c r="F128" s="206"/>
      <c r="G128" s="207"/>
      <c r="H128" s="29" t="s">
        <v>261</v>
      </c>
      <c r="I128" s="207"/>
      <c r="J128" s="84"/>
      <c r="K128" s="84"/>
      <c r="L128" s="84"/>
      <c r="M128" s="84"/>
      <c r="N128" s="84"/>
      <c r="O128" s="84"/>
      <c r="P128" s="84"/>
      <c r="Q128" s="84"/>
      <c r="R128" s="84"/>
      <c r="S128" s="84"/>
      <c r="T128" s="84"/>
      <c r="U128" s="84"/>
      <c r="V128" s="85">
        <v>3500000</v>
      </c>
      <c r="W128" s="84"/>
      <c r="X128" s="84"/>
      <c r="Y128" s="84"/>
      <c r="Z128" s="60">
        <v>1</v>
      </c>
      <c r="AA128" s="50"/>
      <c r="AB128" s="44"/>
      <c r="AC128" s="94"/>
      <c r="AD128" s="103"/>
      <c r="AE128" s="98"/>
      <c r="AF128" s="102"/>
      <c r="AG128" s="102"/>
      <c r="AH128" s="16">
        <f t="shared" si="1"/>
        <v>0</v>
      </c>
      <c r="AI128" s="208"/>
      <c r="AJ128" s="171"/>
    </row>
    <row r="129" spans="1:36" ht="28.5" x14ac:dyDescent="0.25">
      <c r="A129" s="192" t="s">
        <v>249</v>
      </c>
      <c r="B129" s="194" t="s">
        <v>262</v>
      </c>
      <c r="C129" s="206" t="s">
        <v>251</v>
      </c>
      <c r="D129" s="198" t="s">
        <v>263</v>
      </c>
      <c r="E129" s="207">
        <v>5</v>
      </c>
      <c r="F129" s="206" t="s">
        <v>253</v>
      </c>
      <c r="G129" s="207" t="s">
        <v>264</v>
      </c>
      <c r="H129" s="29" t="s">
        <v>265</v>
      </c>
      <c r="I129" s="207" t="s">
        <v>243</v>
      </c>
      <c r="J129" s="84"/>
      <c r="K129" s="84"/>
      <c r="L129" s="84"/>
      <c r="M129" s="90"/>
      <c r="N129" s="90"/>
      <c r="O129" s="90"/>
      <c r="P129" s="90"/>
      <c r="Q129" s="90"/>
      <c r="R129" s="90"/>
      <c r="S129" s="90"/>
      <c r="T129" s="90"/>
      <c r="U129" s="90"/>
      <c r="V129" s="74">
        <f>230517.901260504+82000</f>
        <v>312517.90126050403</v>
      </c>
      <c r="W129" s="60">
        <v>1</v>
      </c>
      <c r="X129" s="84"/>
      <c r="Y129" s="84"/>
      <c r="Z129" s="84"/>
      <c r="AA129" s="23"/>
      <c r="AB129" s="30"/>
      <c r="AC129" s="44"/>
      <c r="AD129" s="45"/>
      <c r="AE129" s="15">
        <f>+AA129/W129</f>
        <v>0</v>
      </c>
      <c r="AF129" s="102"/>
      <c r="AG129" s="102"/>
      <c r="AH129" s="100"/>
      <c r="AI129" s="208">
        <f>SUM(AA129:AD133)</f>
        <v>0</v>
      </c>
      <c r="AJ129" s="171">
        <f>SUM(AI129/E129)</f>
        <v>0</v>
      </c>
    </row>
    <row r="130" spans="1:36" ht="20.25" x14ac:dyDescent="0.25">
      <c r="A130" s="192"/>
      <c r="B130" s="194"/>
      <c r="C130" s="206"/>
      <c r="D130" s="198"/>
      <c r="E130" s="207"/>
      <c r="F130" s="206"/>
      <c r="G130" s="207"/>
      <c r="H130" s="29" t="s">
        <v>266</v>
      </c>
      <c r="I130" s="207"/>
      <c r="J130" s="84"/>
      <c r="K130" s="84"/>
      <c r="L130" s="84"/>
      <c r="M130" s="90"/>
      <c r="N130" s="90"/>
      <c r="O130" s="90"/>
      <c r="P130" s="90"/>
      <c r="Q130" s="90"/>
      <c r="R130" s="90"/>
      <c r="S130" s="90"/>
      <c r="T130" s="90"/>
      <c r="U130" s="90"/>
      <c r="V130" s="74">
        <f>41628.1512605042+72000</f>
        <v>113628.15126050421</v>
      </c>
      <c r="W130" s="61">
        <v>1</v>
      </c>
      <c r="X130" s="84"/>
      <c r="Y130" s="84"/>
      <c r="Z130" s="84"/>
      <c r="AA130" s="23"/>
      <c r="AB130" s="30"/>
      <c r="AC130" s="44"/>
      <c r="AD130" s="45"/>
      <c r="AE130" s="15">
        <f>+AA130/W130</f>
        <v>0</v>
      </c>
      <c r="AF130" s="102"/>
      <c r="AG130" s="102"/>
      <c r="AH130" s="100"/>
      <c r="AI130" s="208"/>
      <c r="AJ130" s="171"/>
    </row>
    <row r="131" spans="1:36" ht="28.5" x14ac:dyDescent="0.25">
      <c r="A131" s="192"/>
      <c r="B131" s="194"/>
      <c r="C131" s="206"/>
      <c r="D131" s="198"/>
      <c r="E131" s="207"/>
      <c r="F131" s="206"/>
      <c r="G131" s="207"/>
      <c r="H131" s="29" t="s">
        <v>267</v>
      </c>
      <c r="I131" s="207"/>
      <c r="J131" s="90"/>
      <c r="K131" s="90"/>
      <c r="L131" s="90"/>
      <c r="M131" s="84"/>
      <c r="N131" s="84"/>
      <c r="O131" s="84"/>
      <c r="P131" s="90"/>
      <c r="Q131" s="90"/>
      <c r="R131" s="90"/>
      <c r="S131" s="90"/>
      <c r="T131" s="90"/>
      <c r="U131" s="90"/>
      <c r="V131" s="74">
        <f>230517.901260504+82000</f>
        <v>312517.90126050403</v>
      </c>
      <c r="W131" s="84"/>
      <c r="X131" s="61">
        <v>1</v>
      </c>
      <c r="Y131" s="84"/>
      <c r="Z131" s="84"/>
      <c r="AA131" s="50"/>
      <c r="AB131" s="24"/>
      <c r="AC131" s="30"/>
      <c r="AD131" s="45"/>
      <c r="AE131" s="98"/>
      <c r="AF131" s="11">
        <f>+AB131/X131</f>
        <v>0</v>
      </c>
      <c r="AG131" s="102"/>
      <c r="AH131" s="100"/>
      <c r="AI131" s="208"/>
      <c r="AJ131" s="171"/>
    </row>
    <row r="132" spans="1:36" ht="20.25" x14ac:dyDescent="0.25">
      <c r="A132" s="192"/>
      <c r="B132" s="194"/>
      <c r="C132" s="206"/>
      <c r="D132" s="198"/>
      <c r="E132" s="207"/>
      <c r="F132" s="206"/>
      <c r="G132" s="207"/>
      <c r="H132" s="29" t="s">
        <v>268</v>
      </c>
      <c r="I132" s="207"/>
      <c r="J132" s="90"/>
      <c r="K132" s="90"/>
      <c r="L132" s="90"/>
      <c r="M132" s="84"/>
      <c r="N132" s="84"/>
      <c r="O132" s="84"/>
      <c r="P132" s="90"/>
      <c r="Q132" s="90"/>
      <c r="R132" s="90"/>
      <c r="S132" s="90"/>
      <c r="T132" s="90"/>
      <c r="U132" s="90"/>
      <c r="V132" s="74">
        <f>47378.1512605042+72000</f>
        <v>119378.15126050421</v>
      </c>
      <c r="W132" s="84"/>
      <c r="X132" s="61">
        <v>1</v>
      </c>
      <c r="Y132" s="30"/>
      <c r="Z132" s="84"/>
      <c r="AA132" s="50"/>
      <c r="AB132" s="24"/>
      <c r="AC132" s="44"/>
      <c r="AD132" s="42"/>
      <c r="AE132" s="98"/>
      <c r="AF132" s="11">
        <f>+AB132/X132</f>
        <v>0</v>
      </c>
      <c r="AG132" s="102"/>
      <c r="AH132" s="100"/>
      <c r="AI132" s="208"/>
      <c r="AJ132" s="171"/>
    </row>
    <row r="133" spans="1:36" ht="28.5" x14ac:dyDescent="0.25">
      <c r="A133" s="192"/>
      <c r="B133" s="194"/>
      <c r="C133" s="206"/>
      <c r="D133" s="198"/>
      <c r="E133" s="207"/>
      <c r="F133" s="206"/>
      <c r="G133" s="207"/>
      <c r="H133" s="29" t="s">
        <v>269</v>
      </c>
      <c r="I133" s="207"/>
      <c r="J133" s="90"/>
      <c r="K133" s="90"/>
      <c r="L133" s="90"/>
      <c r="M133" s="90"/>
      <c r="N133" s="90"/>
      <c r="O133" s="90"/>
      <c r="P133" s="84"/>
      <c r="Q133" s="84"/>
      <c r="R133" s="84"/>
      <c r="S133" s="90"/>
      <c r="T133" s="90"/>
      <c r="U133" s="90"/>
      <c r="V133" s="74">
        <f>288017.901260504+82000</f>
        <v>370017.90126050398</v>
      </c>
      <c r="W133" s="41"/>
      <c r="X133" s="41"/>
      <c r="Y133" s="60">
        <v>1</v>
      </c>
      <c r="Z133" s="84"/>
      <c r="AA133" s="50"/>
      <c r="AB133" s="44"/>
      <c r="AC133" s="28"/>
      <c r="AD133" s="45"/>
      <c r="AE133" s="98"/>
      <c r="AF133" s="102"/>
      <c r="AG133" s="11">
        <f>+AC133/Y133</f>
        <v>0</v>
      </c>
      <c r="AH133" s="100"/>
      <c r="AI133" s="208"/>
      <c r="AJ133" s="171"/>
    </row>
    <row r="134" spans="1:36" ht="50.25" customHeight="1" x14ac:dyDescent="0.25">
      <c r="A134" s="192" t="s">
        <v>249</v>
      </c>
      <c r="B134" s="194" t="s">
        <v>270</v>
      </c>
      <c r="C134" s="206" t="s">
        <v>251</v>
      </c>
      <c r="D134" s="198" t="s">
        <v>252</v>
      </c>
      <c r="E134" s="207">
        <v>5</v>
      </c>
      <c r="F134" s="206" t="s">
        <v>253</v>
      </c>
      <c r="G134" s="207" t="s">
        <v>271</v>
      </c>
      <c r="H134" s="29" t="s">
        <v>272</v>
      </c>
      <c r="I134" s="207" t="s">
        <v>243</v>
      </c>
      <c r="J134" s="104"/>
      <c r="K134" s="104"/>
      <c r="L134" s="104"/>
      <c r="M134" s="105"/>
      <c r="N134" s="105"/>
      <c r="O134" s="105"/>
      <c r="P134" s="105"/>
      <c r="Q134" s="105"/>
      <c r="R134" s="105"/>
      <c r="S134" s="105"/>
      <c r="T134" s="105"/>
      <c r="U134" s="105"/>
      <c r="V134" s="96" t="s">
        <v>172</v>
      </c>
      <c r="W134" s="61">
        <v>1</v>
      </c>
      <c r="X134" s="84"/>
      <c r="Y134" s="84"/>
      <c r="Z134" s="84"/>
      <c r="AA134" s="23"/>
      <c r="AB134" s="30"/>
      <c r="AC134" s="44"/>
      <c r="AD134" s="45"/>
      <c r="AE134" s="15">
        <f>+AA134/W134</f>
        <v>0</v>
      </c>
      <c r="AF134" s="102"/>
      <c r="AG134" s="102"/>
      <c r="AH134" s="100"/>
      <c r="AI134" s="208">
        <f>SUM(AA134:AD138)</f>
        <v>0</v>
      </c>
      <c r="AJ134" s="171">
        <f>SUM(AI134/E134)</f>
        <v>0</v>
      </c>
    </row>
    <row r="135" spans="1:36" ht="42.75" x14ac:dyDescent="0.25">
      <c r="A135" s="192"/>
      <c r="B135" s="194"/>
      <c r="C135" s="206"/>
      <c r="D135" s="198"/>
      <c r="E135" s="207"/>
      <c r="F135" s="206"/>
      <c r="G135" s="207"/>
      <c r="H135" s="29" t="s">
        <v>273</v>
      </c>
      <c r="I135" s="207"/>
      <c r="J135" s="104"/>
      <c r="K135" s="104"/>
      <c r="L135" s="104"/>
      <c r="M135" s="104"/>
      <c r="N135" s="104"/>
      <c r="O135" s="104"/>
      <c r="P135" s="105"/>
      <c r="Q135" s="105"/>
      <c r="R135" s="105"/>
      <c r="S135" s="105"/>
      <c r="T135" s="105"/>
      <c r="U135" s="105"/>
      <c r="V135" s="85">
        <v>272064.70588235295</v>
      </c>
      <c r="W135" s="84"/>
      <c r="X135" s="61">
        <v>1</v>
      </c>
      <c r="Y135" s="30"/>
      <c r="Z135" s="84"/>
      <c r="AA135" s="50"/>
      <c r="AB135" s="24"/>
      <c r="AC135" s="30"/>
      <c r="AD135" s="45"/>
      <c r="AE135" s="98"/>
      <c r="AF135" s="11">
        <f>+AB135/X135</f>
        <v>0</v>
      </c>
      <c r="AG135" s="102"/>
      <c r="AH135" s="100"/>
      <c r="AI135" s="208"/>
      <c r="AJ135" s="171"/>
    </row>
    <row r="136" spans="1:36" ht="28.5" x14ac:dyDescent="0.25">
      <c r="A136" s="192"/>
      <c r="B136" s="194"/>
      <c r="C136" s="206"/>
      <c r="D136" s="198"/>
      <c r="E136" s="207"/>
      <c r="F136" s="206"/>
      <c r="G136" s="207"/>
      <c r="H136" s="29" t="s">
        <v>274</v>
      </c>
      <c r="I136" s="207"/>
      <c r="J136" s="105"/>
      <c r="K136" s="105"/>
      <c r="L136" s="105"/>
      <c r="M136" s="105"/>
      <c r="N136" s="105"/>
      <c r="O136" s="105"/>
      <c r="P136" s="104"/>
      <c r="Q136" s="104"/>
      <c r="R136" s="104"/>
      <c r="S136" s="105"/>
      <c r="T136" s="105"/>
      <c r="U136" s="105"/>
      <c r="V136" s="85">
        <v>320000</v>
      </c>
      <c r="W136" s="84"/>
      <c r="X136" s="84"/>
      <c r="Y136" s="60">
        <v>1</v>
      </c>
      <c r="Z136" s="84"/>
      <c r="AA136" s="149"/>
      <c r="AB136" s="44"/>
      <c r="AC136" s="24"/>
      <c r="AD136" s="42"/>
      <c r="AE136" s="98"/>
      <c r="AF136" s="102"/>
      <c r="AG136" s="11">
        <f>+AC136/Y136</f>
        <v>0</v>
      </c>
      <c r="AI136" s="208"/>
      <c r="AJ136" s="171"/>
    </row>
    <row r="137" spans="1:36" ht="42.75" x14ac:dyDescent="0.25">
      <c r="A137" s="192"/>
      <c r="B137" s="194"/>
      <c r="C137" s="206"/>
      <c r="D137" s="198"/>
      <c r="E137" s="207"/>
      <c r="F137" s="206"/>
      <c r="G137" s="207"/>
      <c r="H137" s="29" t="s">
        <v>275</v>
      </c>
      <c r="I137" s="207"/>
      <c r="J137" s="104"/>
      <c r="K137" s="104"/>
      <c r="L137" s="104"/>
      <c r="M137" s="104"/>
      <c r="N137" s="104"/>
      <c r="O137" s="104"/>
      <c r="P137" s="104"/>
      <c r="Q137" s="104"/>
      <c r="R137" s="104"/>
      <c r="S137" s="104"/>
      <c r="T137" s="104"/>
      <c r="U137" s="104"/>
      <c r="V137" s="96" t="s">
        <v>172</v>
      </c>
      <c r="W137" s="84"/>
      <c r="X137" s="84"/>
      <c r="Y137" s="84"/>
      <c r="Z137" s="60">
        <v>1</v>
      </c>
      <c r="AA137" s="50"/>
      <c r="AB137" s="44"/>
      <c r="AC137" s="44"/>
      <c r="AD137" s="43"/>
      <c r="AE137" s="106"/>
      <c r="AF137" s="30"/>
      <c r="AG137" s="30"/>
      <c r="AH137" s="16">
        <f>+AD137/Z137</f>
        <v>0</v>
      </c>
      <c r="AI137" s="208"/>
      <c r="AJ137" s="171"/>
    </row>
    <row r="138" spans="1:36" ht="28.5" x14ac:dyDescent="0.25">
      <c r="A138" s="192"/>
      <c r="B138" s="194"/>
      <c r="C138" s="206"/>
      <c r="D138" s="198"/>
      <c r="E138" s="207"/>
      <c r="F138" s="206"/>
      <c r="G138" s="207"/>
      <c r="H138" s="29" t="s">
        <v>276</v>
      </c>
      <c r="I138" s="207"/>
      <c r="J138" s="105"/>
      <c r="K138" s="105"/>
      <c r="L138" s="105"/>
      <c r="M138" s="104"/>
      <c r="N138" s="104"/>
      <c r="O138" s="104"/>
      <c r="P138" s="104"/>
      <c r="Q138" s="104"/>
      <c r="R138" s="104"/>
      <c r="S138" s="104"/>
      <c r="T138" s="104"/>
      <c r="U138" s="104"/>
      <c r="V138" s="85">
        <v>495758.82352941175</v>
      </c>
      <c r="W138" s="84"/>
      <c r="X138" s="84"/>
      <c r="Y138" s="84"/>
      <c r="Z138" s="61">
        <v>1</v>
      </c>
      <c r="AA138" s="107"/>
      <c r="AB138" s="94"/>
      <c r="AC138" s="44"/>
      <c r="AD138" s="103"/>
      <c r="AE138" s="98"/>
      <c r="AF138" s="30"/>
      <c r="AG138" s="30"/>
      <c r="AH138" s="16">
        <f>+AD138/Z138</f>
        <v>0</v>
      </c>
      <c r="AI138" s="208"/>
      <c r="AJ138" s="171"/>
    </row>
    <row r="139" spans="1:36" ht="28.5" x14ac:dyDescent="0.25">
      <c r="A139" s="192" t="s">
        <v>249</v>
      </c>
      <c r="B139" s="204" t="s">
        <v>277</v>
      </c>
      <c r="C139" s="196" t="s">
        <v>278</v>
      </c>
      <c r="D139" s="198" t="s">
        <v>279</v>
      </c>
      <c r="E139" s="205" t="s">
        <v>87</v>
      </c>
      <c r="F139" s="8" t="s">
        <v>280</v>
      </c>
      <c r="G139" s="198" t="s">
        <v>281</v>
      </c>
      <c r="H139" s="29" t="s">
        <v>282</v>
      </c>
      <c r="I139" s="198" t="s">
        <v>243</v>
      </c>
      <c r="J139" s="104"/>
      <c r="K139" s="104"/>
      <c r="L139" s="104"/>
      <c r="M139" s="104"/>
      <c r="N139" s="105"/>
      <c r="O139" s="105"/>
      <c r="P139" s="105"/>
      <c r="Q139" s="105"/>
      <c r="R139" s="105"/>
      <c r="S139" s="105"/>
      <c r="T139" s="105"/>
      <c r="U139" s="105"/>
      <c r="V139" s="85">
        <v>300000</v>
      </c>
      <c r="W139" s="203">
        <v>1</v>
      </c>
      <c r="X139" s="189">
        <v>1</v>
      </c>
      <c r="Y139" s="189">
        <v>1</v>
      </c>
      <c r="Z139" s="189">
        <v>1</v>
      </c>
      <c r="AA139" s="190"/>
      <c r="AB139" s="191"/>
      <c r="AC139" s="191"/>
      <c r="AD139" s="202"/>
      <c r="AE139" s="185">
        <f>SUM(AA139/W139)</f>
        <v>0</v>
      </c>
      <c r="AF139" s="186">
        <f>SUM(AB139/X139)</f>
        <v>0</v>
      </c>
      <c r="AG139" s="186">
        <f>SUM(AC139/Y139)</f>
        <v>0</v>
      </c>
      <c r="AH139" s="187">
        <f>SUM(AD139/Z139)</f>
        <v>0</v>
      </c>
      <c r="AI139" s="188">
        <f>SUM(AA139:AD142)</f>
        <v>0</v>
      </c>
      <c r="AJ139" s="182">
        <f>SUM(AI139/E139)</f>
        <v>0</v>
      </c>
    </row>
    <row r="140" spans="1:36" ht="57.75" customHeight="1" x14ac:dyDescent="0.25">
      <c r="A140" s="192"/>
      <c r="B140" s="204"/>
      <c r="C140" s="196"/>
      <c r="D140" s="198"/>
      <c r="E140" s="205"/>
      <c r="F140" s="8" t="s">
        <v>283</v>
      </c>
      <c r="G140" s="198"/>
      <c r="H140" s="29" t="s">
        <v>284</v>
      </c>
      <c r="I140" s="198"/>
      <c r="J140" s="104"/>
      <c r="K140" s="104"/>
      <c r="L140" s="104"/>
      <c r="M140" s="104"/>
      <c r="N140" s="104"/>
      <c r="O140" s="104"/>
      <c r="P140" s="104"/>
      <c r="Q140" s="104"/>
      <c r="R140" s="104"/>
      <c r="S140" s="104"/>
      <c r="T140" s="104"/>
      <c r="U140" s="104"/>
      <c r="V140" s="30" t="s">
        <v>172</v>
      </c>
      <c r="W140" s="203"/>
      <c r="X140" s="189"/>
      <c r="Y140" s="189"/>
      <c r="Z140" s="189"/>
      <c r="AA140" s="190"/>
      <c r="AB140" s="191"/>
      <c r="AC140" s="191"/>
      <c r="AD140" s="202"/>
      <c r="AE140" s="185"/>
      <c r="AF140" s="186"/>
      <c r="AG140" s="186"/>
      <c r="AH140" s="187"/>
      <c r="AI140" s="188"/>
      <c r="AJ140" s="182"/>
    </row>
    <row r="141" spans="1:36" ht="20.25" x14ac:dyDescent="0.25">
      <c r="A141" s="192"/>
      <c r="B141" s="204"/>
      <c r="C141" s="196"/>
      <c r="D141" s="198"/>
      <c r="E141" s="205"/>
      <c r="F141" s="8" t="s">
        <v>285</v>
      </c>
      <c r="G141" s="198"/>
      <c r="H141" s="29" t="s">
        <v>286</v>
      </c>
      <c r="I141" s="198"/>
      <c r="J141" s="104"/>
      <c r="K141" s="104"/>
      <c r="L141" s="104"/>
      <c r="M141" s="104"/>
      <c r="N141" s="104"/>
      <c r="O141" s="104"/>
      <c r="P141" s="104"/>
      <c r="Q141" s="104"/>
      <c r="R141" s="104"/>
      <c r="S141" s="104"/>
      <c r="T141" s="104"/>
      <c r="U141" s="104"/>
      <c r="V141" s="85">
        <v>403736.4705882353</v>
      </c>
      <c r="W141" s="203"/>
      <c r="X141" s="189"/>
      <c r="Y141" s="189"/>
      <c r="Z141" s="189"/>
      <c r="AA141" s="190"/>
      <c r="AB141" s="191"/>
      <c r="AC141" s="191"/>
      <c r="AD141" s="202"/>
      <c r="AE141" s="185"/>
      <c r="AF141" s="186"/>
      <c r="AG141" s="186"/>
      <c r="AH141" s="187"/>
      <c r="AI141" s="188"/>
      <c r="AJ141" s="182"/>
    </row>
    <row r="142" spans="1:36" ht="28.5" x14ac:dyDescent="0.25">
      <c r="A142" s="192"/>
      <c r="B142" s="204"/>
      <c r="C142" s="196"/>
      <c r="D142" s="198"/>
      <c r="E142" s="205"/>
      <c r="F142" s="8" t="s">
        <v>287</v>
      </c>
      <c r="G142" s="198"/>
      <c r="H142" s="29" t="s">
        <v>288</v>
      </c>
      <c r="I142" s="198"/>
      <c r="J142" s="104"/>
      <c r="K142" s="104"/>
      <c r="L142" s="104"/>
      <c r="M142" s="104"/>
      <c r="N142" s="104"/>
      <c r="O142" s="104"/>
      <c r="P142" s="104"/>
      <c r="Q142" s="104"/>
      <c r="R142" s="104"/>
      <c r="S142" s="104"/>
      <c r="T142" s="104"/>
      <c r="U142" s="104"/>
      <c r="V142" s="30" t="s">
        <v>172</v>
      </c>
      <c r="W142" s="203"/>
      <c r="X142" s="189"/>
      <c r="Y142" s="189"/>
      <c r="Z142" s="189"/>
      <c r="AA142" s="190"/>
      <c r="AB142" s="191"/>
      <c r="AC142" s="191"/>
      <c r="AD142" s="202"/>
      <c r="AE142" s="185"/>
      <c r="AF142" s="186"/>
      <c r="AG142" s="186"/>
      <c r="AH142" s="187"/>
      <c r="AI142" s="188"/>
      <c r="AJ142" s="182"/>
    </row>
    <row r="143" spans="1:36" ht="28.5" x14ac:dyDescent="0.25">
      <c r="A143" s="192" t="s">
        <v>249</v>
      </c>
      <c r="B143" s="194" t="s">
        <v>289</v>
      </c>
      <c r="C143" s="196" t="s">
        <v>290</v>
      </c>
      <c r="D143" s="198" t="s">
        <v>291</v>
      </c>
      <c r="E143" s="200">
        <v>1</v>
      </c>
      <c r="F143" s="196" t="s">
        <v>292</v>
      </c>
      <c r="G143" s="198" t="s">
        <v>293</v>
      </c>
      <c r="H143" s="29" t="s">
        <v>294</v>
      </c>
      <c r="I143" s="198" t="s">
        <v>295</v>
      </c>
      <c r="J143" s="108"/>
      <c r="K143" s="108"/>
      <c r="L143" s="108"/>
      <c r="M143" s="108"/>
      <c r="N143" s="108"/>
      <c r="O143" s="108"/>
      <c r="P143" s="108"/>
      <c r="Q143" s="108"/>
      <c r="R143" s="108"/>
      <c r="S143" s="108"/>
      <c r="T143" s="108"/>
      <c r="U143" s="108"/>
      <c r="V143" s="30" t="s">
        <v>172</v>
      </c>
      <c r="W143" s="183">
        <v>0.25</v>
      </c>
      <c r="X143" s="183">
        <v>0.25</v>
      </c>
      <c r="Y143" s="183">
        <v>0.25</v>
      </c>
      <c r="Z143" s="183">
        <v>0.25</v>
      </c>
      <c r="AA143" s="178"/>
      <c r="AB143" s="180"/>
      <c r="AC143" s="180"/>
      <c r="AD143" s="176"/>
      <c r="AE143" s="178">
        <f>SUM(AA143/W143)</f>
        <v>0</v>
      </c>
      <c r="AF143" s="180">
        <f>SUM(AB143/X143)</f>
        <v>0</v>
      </c>
      <c r="AG143" s="180">
        <f>SUM(AC143/Y143)</f>
        <v>0</v>
      </c>
      <c r="AH143" s="176">
        <f>SUM(AD143/Z143)</f>
        <v>0</v>
      </c>
      <c r="AI143" s="171">
        <f>SUM(AA143:AD144)</f>
        <v>0</v>
      </c>
      <c r="AJ143" s="171">
        <f>SUM(AI143/E143)</f>
        <v>0</v>
      </c>
    </row>
    <row r="144" spans="1:36" ht="56.25" customHeight="1" thickBot="1" x14ac:dyDescent="0.3">
      <c r="A144" s="193"/>
      <c r="B144" s="195"/>
      <c r="C144" s="197"/>
      <c r="D144" s="199"/>
      <c r="E144" s="201"/>
      <c r="F144" s="197"/>
      <c r="G144" s="199"/>
      <c r="H144" s="109" t="s">
        <v>296</v>
      </c>
      <c r="I144" s="199"/>
      <c r="J144" s="110"/>
      <c r="K144" s="110"/>
      <c r="L144" s="110"/>
      <c r="M144" s="110"/>
      <c r="N144" s="110"/>
      <c r="O144" s="110"/>
      <c r="P144" s="110"/>
      <c r="Q144" s="110"/>
      <c r="R144" s="110"/>
      <c r="S144" s="110"/>
      <c r="T144" s="110"/>
      <c r="U144" s="110"/>
      <c r="V144" s="111" t="s">
        <v>172</v>
      </c>
      <c r="W144" s="184"/>
      <c r="X144" s="184"/>
      <c r="Y144" s="184"/>
      <c r="Z144" s="184"/>
      <c r="AA144" s="179"/>
      <c r="AB144" s="181"/>
      <c r="AC144" s="181"/>
      <c r="AD144" s="177"/>
      <c r="AE144" s="179"/>
      <c r="AF144" s="181"/>
      <c r="AG144" s="181"/>
      <c r="AH144" s="177"/>
      <c r="AI144" s="172"/>
      <c r="AJ144" s="172"/>
    </row>
    <row r="147" spans="1:9" ht="18.75" x14ac:dyDescent="0.3">
      <c r="G147" s="153"/>
      <c r="H147" s="154" t="s">
        <v>324</v>
      </c>
      <c r="I147" s="153"/>
    </row>
    <row r="148" spans="1:9" ht="60.75" customHeight="1" x14ac:dyDescent="0.3">
      <c r="G148" s="153"/>
      <c r="H148" s="153"/>
      <c r="I148" s="153"/>
    </row>
    <row r="149" spans="1:9" ht="18.75" x14ac:dyDescent="0.3">
      <c r="G149" s="153"/>
      <c r="H149" s="153"/>
      <c r="I149" s="153"/>
    </row>
    <row r="150" spans="1:9" ht="18.75" x14ac:dyDescent="0.3">
      <c r="G150" s="153"/>
      <c r="H150" s="155" t="s">
        <v>323</v>
      </c>
      <c r="I150" s="153"/>
    </row>
    <row r="151" spans="1:9" ht="18.75" x14ac:dyDescent="0.3">
      <c r="G151" s="153"/>
      <c r="H151" s="156" t="s">
        <v>293</v>
      </c>
      <c r="I151" s="153"/>
    </row>
    <row r="152" spans="1:9" ht="18.75" x14ac:dyDescent="0.3">
      <c r="G152" s="153"/>
      <c r="H152" s="153"/>
      <c r="I152" s="153"/>
    </row>
    <row r="156" spans="1:9" ht="15.75" x14ac:dyDescent="0.25">
      <c r="A156" s="157"/>
      <c r="B156" s="157"/>
      <c r="C156" s="157"/>
      <c r="D156" s="157"/>
      <c r="E156" s="157"/>
      <c r="F156" s="157"/>
    </row>
    <row r="157" spans="1:9" ht="15.75" x14ac:dyDescent="0.25">
      <c r="A157" s="157" t="s">
        <v>325</v>
      </c>
      <c r="B157" s="157"/>
      <c r="C157" s="157"/>
      <c r="D157" s="157"/>
      <c r="E157" s="157"/>
      <c r="F157" s="157"/>
    </row>
    <row r="158" spans="1:9" ht="15.75" x14ac:dyDescent="0.25">
      <c r="A158" s="157"/>
      <c r="B158" s="157"/>
      <c r="C158" s="157"/>
      <c r="D158" s="157"/>
      <c r="E158" s="157"/>
      <c r="F158" s="157"/>
    </row>
    <row r="159" spans="1:9" ht="15.75" x14ac:dyDescent="0.25">
      <c r="A159" s="157"/>
      <c r="B159" s="157"/>
      <c r="C159" s="157"/>
      <c r="D159" s="157"/>
      <c r="E159" s="157"/>
      <c r="F159" s="157"/>
    </row>
    <row r="160" spans="1:9" ht="44.25" customHeight="1" x14ac:dyDescent="0.25">
      <c r="A160" s="157"/>
      <c r="B160" s="157"/>
      <c r="C160" s="157"/>
      <c r="D160" s="157"/>
      <c r="E160" s="157"/>
      <c r="F160" s="157"/>
    </row>
    <row r="161" spans="1:23" ht="15.75" x14ac:dyDescent="0.25">
      <c r="A161" s="169" t="s">
        <v>354</v>
      </c>
      <c r="B161" s="158"/>
      <c r="C161" s="157"/>
      <c r="D161" s="158" t="s">
        <v>326</v>
      </c>
      <c r="E161" s="160"/>
      <c r="F161" s="159" t="s">
        <v>352</v>
      </c>
      <c r="H161" s="151" t="s">
        <v>328</v>
      </c>
      <c r="J161" s="152" t="s">
        <v>350</v>
      </c>
      <c r="K161" s="150"/>
      <c r="L161" s="150"/>
      <c r="M161" s="150"/>
      <c r="N161" s="150"/>
      <c r="O161" s="150"/>
      <c r="P161" s="150"/>
      <c r="T161" s="152" t="s">
        <v>332</v>
      </c>
      <c r="U161" s="150"/>
      <c r="V161" s="150"/>
      <c r="W161" s="150"/>
    </row>
    <row r="162" spans="1:23" ht="15" customHeight="1" x14ac:dyDescent="0.25">
      <c r="A162" s="157" t="s">
        <v>353</v>
      </c>
      <c r="B162" s="157"/>
      <c r="C162" s="157"/>
      <c r="D162" s="160" t="s">
        <v>327</v>
      </c>
      <c r="E162" s="160"/>
      <c r="F162" s="157" t="s">
        <v>351</v>
      </c>
      <c r="H162" t="s">
        <v>330</v>
      </c>
      <c r="J162" t="s">
        <v>329</v>
      </c>
      <c r="U162" t="s">
        <v>331</v>
      </c>
    </row>
    <row r="163" spans="1:23" ht="15.75" x14ac:dyDescent="0.25">
      <c r="A163" s="157"/>
      <c r="B163" s="157"/>
      <c r="C163" s="157"/>
      <c r="D163" s="160"/>
      <c r="E163" s="160"/>
      <c r="F163" s="157"/>
    </row>
  </sheetData>
  <sheetProtection algorithmName="SHA-512" hashValue="S9xL8nfTe8x2bFd98hrobh9V/fMlWw/5Q/8I7hITESpQBbKE51Qw7cjl1UseTRB3WfOkZj/0QIcwY/yPqv3tZQ==" saltValue="7+m6GqWbKmdpHJJN8YN8LQ==" spinCount="100000" sheet="1" objects="1" scenarios="1"/>
  <mergeCells count="424">
    <mergeCell ref="F17:F19"/>
    <mergeCell ref="S36:U36"/>
    <mergeCell ref="A1:Z1"/>
    <mergeCell ref="J2:U2"/>
    <mergeCell ref="W2:Z2"/>
    <mergeCell ref="I25:I26"/>
    <mergeCell ref="A15:Z15"/>
    <mergeCell ref="J16:U16"/>
    <mergeCell ref="W16:Z16"/>
    <mergeCell ref="A17:A19"/>
    <mergeCell ref="B17:B19"/>
    <mergeCell ref="H17:H19"/>
    <mergeCell ref="A20:A32"/>
    <mergeCell ref="B20:B32"/>
    <mergeCell ref="G20:G32"/>
    <mergeCell ref="C25:C26"/>
    <mergeCell ref="C17:C19"/>
    <mergeCell ref="D17:D19"/>
    <mergeCell ref="V17:V19"/>
    <mergeCell ref="W17:Z17"/>
    <mergeCell ref="J18:L18"/>
    <mergeCell ref="M18:O18"/>
    <mergeCell ref="P18:R18"/>
    <mergeCell ref="S18:U18"/>
    <mergeCell ref="E17:E19"/>
    <mergeCell ref="C46:C48"/>
    <mergeCell ref="D46:D48"/>
    <mergeCell ref="E46:E48"/>
    <mergeCell ref="G17:G19"/>
    <mergeCell ref="I17:I19"/>
    <mergeCell ref="J17:U17"/>
    <mergeCell ref="A33:Z33"/>
    <mergeCell ref="J34:U34"/>
    <mergeCell ref="W34:Z34"/>
    <mergeCell ref="A35:A37"/>
    <mergeCell ref="B35:B37"/>
    <mergeCell ref="C35:C37"/>
    <mergeCell ref="D35:D37"/>
    <mergeCell ref="E35:E37"/>
    <mergeCell ref="F35:F37"/>
    <mergeCell ref="G35:G37"/>
    <mergeCell ref="H35:H37"/>
    <mergeCell ref="I35:I37"/>
    <mergeCell ref="J35:U35"/>
    <mergeCell ref="V35:V37"/>
    <mergeCell ref="W35:Z35"/>
    <mergeCell ref="J36:L36"/>
    <mergeCell ref="M36:O36"/>
    <mergeCell ref="P36:R36"/>
    <mergeCell ref="Z40:Z41"/>
    <mergeCell ref="C43:C44"/>
    <mergeCell ref="D43:D44"/>
    <mergeCell ref="E43:E44"/>
    <mergeCell ref="F43:F44"/>
    <mergeCell ref="V43:V44"/>
    <mergeCell ref="Z43:Z44"/>
    <mergeCell ref="Z46:Z48"/>
    <mergeCell ref="A51:Z51"/>
    <mergeCell ref="F46:F48"/>
    <mergeCell ref="I46:I48"/>
    <mergeCell ref="W46:W48"/>
    <mergeCell ref="X46:X48"/>
    <mergeCell ref="Y46:Y48"/>
    <mergeCell ref="A38:A50"/>
    <mergeCell ref="B38:B50"/>
    <mergeCell ref="C38:C39"/>
    <mergeCell ref="D38:D39"/>
    <mergeCell ref="E38:E39"/>
    <mergeCell ref="F38:F39"/>
    <mergeCell ref="G38:G50"/>
    <mergeCell ref="C40:C41"/>
    <mergeCell ref="D40:D41"/>
    <mergeCell ref="E40:E41"/>
    <mergeCell ref="J52:U52"/>
    <mergeCell ref="W52:Z52"/>
    <mergeCell ref="A53:A55"/>
    <mergeCell ref="B53:B55"/>
    <mergeCell ref="C53:C55"/>
    <mergeCell ref="D53:D55"/>
    <mergeCell ref="E53:E55"/>
    <mergeCell ref="F53:F55"/>
    <mergeCell ref="G53:G55"/>
    <mergeCell ref="H53:H55"/>
    <mergeCell ref="I53:I55"/>
    <mergeCell ref="J53:U53"/>
    <mergeCell ref="V53:V55"/>
    <mergeCell ref="W53:Z53"/>
    <mergeCell ref="J54:L54"/>
    <mergeCell ref="M54:O54"/>
    <mergeCell ref="P54:R54"/>
    <mergeCell ref="S54:U54"/>
    <mergeCell ref="W66:Z66"/>
    <mergeCell ref="AA66:AD66"/>
    <mergeCell ref="AE66:AH66"/>
    <mergeCell ref="J67:U67"/>
    <mergeCell ref="V67:V69"/>
    <mergeCell ref="W67:Z67"/>
    <mergeCell ref="W59:W60"/>
    <mergeCell ref="X59:X60"/>
    <mergeCell ref="Y59:Y60"/>
    <mergeCell ref="Z59:Z60"/>
    <mergeCell ref="A65:AJ65"/>
    <mergeCell ref="A56:A62"/>
    <mergeCell ref="B56:B62"/>
    <mergeCell ref="C59:C60"/>
    <mergeCell ref="D59:D60"/>
    <mergeCell ref="E59:E60"/>
    <mergeCell ref="F59:F60"/>
    <mergeCell ref="I56:I60"/>
    <mergeCell ref="I61:I62"/>
    <mergeCell ref="J66:U66"/>
    <mergeCell ref="K85:K88"/>
    <mergeCell ref="L85:L88"/>
    <mergeCell ref="I93:I94"/>
    <mergeCell ref="Z70:Z71"/>
    <mergeCell ref="AA70:AA71"/>
    <mergeCell ref="AE67:AH67"/>
    <mergeCell ref="AI67:AI69"/>
    <mergeCell ref="AJ67:AJ69"/>
    <mergeCell ref="J68:L68"/>
    <mergeCell ref="M68:O68"/>
    <mergeCell ref="P68:R68"/>
    <mergeCell ref="S68:U68"/>
    <mergeCell ref="M70:M71"/>
    <mergeCell ref="N70:N71"/>
    <mergeCell ref="O70:O71"/>
    <mergeCell ref="P70:P71"/>
    <mergeCell ref="Q70:Q71"/>
    <mergeCell ref="T85:T88"/>
    <mergeCell ref="U85:U88"/>
    <mergeCell ref="AG70:AG71"/>
    <mergeCell ref="AH70:AH71"/>
    <mergeCell ref="V85:V88"/>
    <mergeCell ref="R70:R71"/>
    <mergeCell ref="S70:S71"/>
    <mergeCell ref="E85:E88"/>
    <mergeCell ref="AA67:AD67"/>
    <mergeCell ref="A67:A69"/>
    <mergeCell ref="B67:B69"/>
    <mergeCell ref="C67:C69"/>
    <mergeCell ref="D67:D69"/>
    <mergeCell ref="E67:E69"/>
    <mergeCell ref="F67:F69"/>
    <mergeCell ref="G67:G69"/>
    <mergeCell ref="H67:H69"/>
    <mergeCell ref="I67:I69"/>
    <mergeCell ref="F70:F71"/>
    <mergeCell ref="G70:G94"/>
    <mergeCell ref="J70:J71"/>
    <mergeCell ref="K70:K71"/>
    <mergeCell ref="L70:L71"/>
    <mergeCell ref="F85:F88"/>
    <mergeCell ref="I85:I88"/>
    <mergeCell ref="J85:J88"/>
    <mergeCell ref="V80:V81"/>
    <mergeCell ref="Z85:Z88"/>
    <mergeCell ref="AA85:AA88"/>
    <mergeCell ref="R85:R88"/>
    <mergeCell ref="S85:S88"/>
    <mergeCell ref="AJ70:AJ71"/>
    <mergeCell ref="D72:D73"/>
    <mergeCell ref="E72:E73"/>
    <mergeCell ref="F72:F73"/>
    <mergeCell ref="V72:V73"/>
    <mergeCell ref="W72:W73"/>
    <mergeCell ref="X72:X73"/>
    <mergeCell ref="Y72:Y73"/>
    <mergeCell ref="Z72:Z73"/>
    <mergeCell ref="AA72:AA73"/>
    <mergeCell ref="AB72:AB73"/>
    <mergeCell ref="AC72:AC73"/>
    <mergeCell ref="AD72:AD73"/>
    <mergeCell ref="AB70:AB71"/>
    <mergeCell ref="AC70:AC71"/>
    <mergeCell ref="AD70:AD71"/>
    <mergeCell ref="AE70:AE71"/>
    <mergeCell ref="AF70:AF71"/>
    <mergeCell ref="W70:W71"/>
    <mergeCell ref="X70:X71"/>
    <mergeCell ref="J74:J79"/>
    <mergeCell ref="K74:K79"/>
    <mergeCell ref="L74:L79"/>
    <mergeCell ref="M74:M79"/>
    <mergeCell ref="N74:N79"/>
    <mergeCell ref="Y70:Y71"/>
    <mergeCell ref="AJ72:AJ73"/>
    <mergeCell ref="AH72:AH73"/>
    <mergeCell ref="P74:P79"/>
    <mergeCell ref="Q74:Q79"/>
    <mergeCell ref="R74:R79"/>
    <mergeCell ref="S74:S79"/>
    <mergeCell ref="T74:T79"/>
    <mergeCell ref="AE72:AE73"/>
    <mergeCell ref="AF72:AF73"/>
    <mergeCell ref="AG72:AG73"/>
    <mergeCell ref="AI72:AI73"/>
    <mergeCell ref="AJ74:AJ79"/>
    <mergeCell ref="AI74:AI79"/>
    <mergeCell ref="AH74:AH79"/>
    <mergeCell ref="T70:T71"/>
    <mergeCell ref="U70:U71"/>
    <mergeCell ref="V70:V71"/>
    <mergeCell ref="AI70:AI71"/>
    <mergeCell ref="C70:C73"/>
    <mergeCell ref="C81:C84"/>
    <mergeCell ref="D81:D84"/>
    <mergeCell ref="E81:E84"/>
    <mergeCell ref="F81:F84"/>
    <mergeCell ref="V82:V83"/>
    <mergeCell ref="AE74:AE79"/>
    <mergeCell ref="AF74:AF79"/>
    <mergeCell ref="AG74:AG79"/>
    <mergeCell ref="Z74:Z79"/>
    <mergeCell ref="AA74:AA79"/>
    <mergeCell ref="AB74:AB79"/>
    <mergeCell ref="AC74:AC79"/>
    <mergeCell ref="AD74:AD79"/>
    <mergeCell ref="U74:U79"/>
    <mergeCell ref="V74:V79"/>
    <mergeCell ref="W74:W79"/>
    <mergeCell ref="X74:X79"/>
    <mergeCell ref="Y74:Y79"/>
    <mergeCell ref="O74:O79"/>
    <mergeCell ref="C74:C79"/>
    <mergeCell ref="D74:D79"/>
    <mergeCell ref="E74:E79"/>
    <mergeCell ref="F74:F79"/>
    <mergeCell ref="M85:M88"/>
    <mergeCell ref="N85:N88"/>
    <mergeCell ref="O85:O88"/>
    <mergeCell ref="P85:P88"/>
    <mergeCell ref="Q85:Q88"/>
    <mergeCell ref="AG85:AG88"/>
    <mergeCell ref="AH85:AH88"/>
    <mergeCell ref="AI85:AI88"/>
    <mergeCell ref="AJ85:AJ88"/>
    <mergeCell ref="C90:C92"/>
    <mergeCell ref="D90:D92"/>
    <mergeCell ref="E90:E92"/>
    <mergeCell ref="F90:F92"/>
    <mergeCell ref="I90:I92"/>
    <mergeCell ref="J90:J92"/>
    <mergeCell ref="K90:K92"/>
    <mergeCell ref="L90:L92"/>
    <mergeCell ref="M90:M92"/>
    <mergeCell ref="N90:N92"/>
    <mergeCell ref="O90:O92"/>
    <mergeCell ref="P90:P92"/>
    <mergeCell ref="AB85:AB88"/>
    <mergeCell ref="AC85:AC88"/>
    <mergeCell ref="AD85:AD88"/>
    <mergeCell ref="AE85:AE88"/>
    <mergeCell ref="AF85:AF88"/>
    <mergeCell ref="W85:W88"/>
    <mergeCell ref="X85:X88"/>
    <mergeCell ref="Y85:Y88"/>
    <mergeCell ref="V90:V92"/>
    <mergeCell ref="W90:W92"/>
    <mergeCell ref="X90:X92"/>
    <mergeCell ref="AH90:AH92"/>
    <mergeCell ref="AI90:AI92"/>
    <mergeCell ref="AJ90:AJ92"/>
    <mergeCell ref="AA90:AA92"/>
    <mergeCell ref="AB90:AB92"/>
    <mergeCell ref="AC90:AC92"/>
    <mergeCell ref="AD90:AD92"/>
    <mergeCell ref="AE90:AE92"/>
    <mergeCell ref="A95:Z95"/>
    <mergeCell ref="Y90:Y92"/>
    <mergeCell ref="Z90:Z92"/>
    <mergeCell ref="Q90:Q92"/>
    <mergeCell ref="R90:R92"/>
    <mergeCell ref="S90:S92"/>
    <mergeCell ref="T90:T92"/>
    <mergeCell ref="U90:U92"/>
    <mergeCell ref="AF90:AF92"/>
    <mergeCell ref="AG90:AG92"/>
    <mergeCell ref="A70:A94"/>
    <mergeCell ref="B70:B94"/>
    <mergeCell ref="D70:D71"/>
    <mergeCell ref="E70:E71"/>
    <mergeCell ref="C85:C88"/>
    <mergeCell ref="D85:D88"/>
    <mergeCell ref="F100:F102"/>
    <mergeCell ref="G100:G114"/>
    <mergeCell ref="I100:I105"/>
    <mergeCell ref="I112:I114"/>
    <mergeCell ref="J96:U96"/>
    <mergeCell ref="W96:Z96"/>
    <mergeCell ref="A97:A99"/>
    <mergeCell ref="B97:B99"/>
    <mergeCell ref="C97:C99"/>
    <mergeCell ref="D97:D99"/>
    <mergeCell ref="E97:E99"/>
    <mergeCell ref="F97:F99"/>
    <mergeCell ref="G97:G99"/>
    <mergeCell ref="H97:H99"/>
    <mergeCell ref="I97:I99"/>
    <mergeCell ref="J97:U97"/>
    <mergeCell ref="V97:V99"/>
    <mergeCell ref="W97:Z97"/>
    <mergeCell ref="J98:L98"/>
    <mergeCell ref="M98:O98"/>
    <mergeCell ref="P98:R98"/>
    <mergeCell ref="S98:U98"/>
    <mergeCell ref="A115:AJ115"/>
    <mergeCell ref="J116:U116"/>
    <mergeCell ref="W116:Z116"/>
    <mergeCell ref="AA116:AD116"/>
    <mergeCell ref="AE116:AH116"/>
    <mergeCell ref="W100:W105"/>
    <mergeCell ref="X100:X105"/>
    <mergeCell ref="Y100:Y105"/>
    <mergeCell ref="Z100:Z105"/>
    <mergeCell ref="C106:C111"/>
    <mergeCell ref="D106:D111"/>
    <mergeCell ref="E106:E111"/>
    <mergeCell ref="F106:F107"/>
    <mergeCell ref="I106:I111"/>
    <mergeCell ref="W106:W111"/>
    <mergeCell ref="X106:X111"/>
    <mergeCell ref="Y106:Y111"/>
    <mergeCell ref="Z106:Z111"/>
    <mergeCell ref="H108:H110"/>
    <mergeCell ref="A100:A114"/>
    <mergeCell ref="B100:B114"/>
    <mergeCell ref="C100:C105"/>
    <mergeCell ref="D100:D105"/>
    <mergeCell ref="E100:E105"/>
    <mergeCell ref="F117:F119"/>
    <mergeCell ref="G117:G119"/>
    <mergeCell ref="H117:H119"/>
    <mergeCell ref="I117:I119"/>
    <mergeCell ref="J117:U117"/>
    <mergeCell ref="A117:A119"/>
    <mergeCell ref="B117:B119"/>
    <mergeCell ref="C117:C119"/>
    <mergeCell ref="D117:D119"/>
    <mergeCell ref="E117:E119"/>
    <mergeCell ref="AJ117:AJ119"/>
    <mergeCell ref="J118:L118"/>
    <mergeCell ref="M118:O118"/>
    <mergeCell ref="P118:R118"/>
    <mergeCell ref="S118:U118"/>
    <mergeCell ref="V117:V119"/>
    <mergeCell ref="W117:Z117"/>
    <mergeCell ref="AA117:AD117"/>
    <mergeCell ref="AE117:AH117"/>
    <mergeCell ref="AI117:AI119"/>
    <mergeCell ref="F122:F128"/>
    <mergeCell ref="G122:G128"/>
    <mergeCell ref="I122:I128"/>
    <mergeCell ref="AI122:AI128"/>
    <mergeCell ref="AJ122:AJ128"/>
    <mergeCell ref="A122:A128"/>
    <mergeCell ref="B122:B128"/>
    <mergeCell ref="C122:C128"/>
    <mergeCell ref="D122:D128"/>
    <mergeCell ref="E122:E128"/>
    <mergeCell ref="F129:F133"/>
    <mergeCell ref="G129:G133"/>
    <mergeCell ref="I129:I133"/>
    <mergeCell ref="AI129:AI133"/>
    <mergeCell ref="AJ129:AJ133"/>
    <mergeCell ref="A129:A133"/>
    <mergeCell ref="B129:B133"/>
    <mergeCell ref="C129:C133"/>
    <mergeCell ref="D129:D133"/>
    <mergeCell ref="E129:E133"/>
    <mergeCell ref="F134:F138"/>
    <mergeCell ref="G134:G138"/>
    <mergeCell ref="I134:I138"/>
    <mergeCell ref="AI134:AI138"/>
    <mergeCell ref="AJ134:AJ138"/>
    <mergeCell ref="A134:A138"/>
    <mergeCell ref="B134:B138"/>
    <mergeCell ref="C134:C138"/>
    <mergeCell ref="D134:D138"/>
    <mergeCell ref="E134:E138"/>
    <mergeCell ref="AD139:AD142"/>
    <mergeCell ref="G139:G142"/>
    <mergeCell ref="I139:I142"/>
    <mergeCell ref="W139:W142"/>
    <mergeCell ref="X139:X142"/>
    <mergeCell ref="Y139:Y142"/>
    <mergeCell ref="A139:A142"/>
    <mergeCell ref="B139:B142"/>
    <mergeCell ref="C139:C142"/>
    <mergeCell ref="D139:D142"/>
    <mergeCell ref="E139:E142"/>
    <mergeCell ref="AC139:AC142"/>
    <mergeCell ref="A143:A144"/>
    <mergeCell ref="B143:B144"/>
    <mergeCell ref="C143:C144"/>
    <mergeCell ref="D143:D144"/>
    <mergeCell ref="E143:E144"/>
    <mergeCell ref="F143:F144"/>
    <mergeCell ref="G143:G144"/>
    <mergeCell ref="I143:I144"/>
    <mergeCell ref="W143:W144"/>
    <mergeCell ref="A11:Z11"/>
    <mergeCell ref="AI143:AI144"/>
    <mergeCell ref="AJ143:AJ144"/>
    <mergeCell ref="G56:G64"/>
    <mergeCell ref="AD143:AD144"/>
    <mergeCell ref="AE143:AE144"/>
    <mergeCell ref="AF143:AF144"/>
    <mergeCell ref="AG143:AG144"/>
    <mergeCell ref="AH143:AH144"/>
    <mergeCell ref="AJ139:AJ142"/>
    <mergeCell ref="X143:X144"/>
    <mergeCell ref="Y143:Y144"/>
    <mergeCell ref="Z143:Z144"/>
    <mergeCell ref="AA143:AA144"/>
    <mergeCell ref="AB143:AB144"/>
    <mergeCell ref="AC143:AC144"/>
    <mergeCell ref="AE139:AE142"/>
    <mergeCell ref="AF139:AF142"/>
    <mergeCell ref="AG139:AG142"/>
    <mergeCell ref="AH139:AH142"/>
    <mergeCell ref="AI139:AI142"/>
    <mergeCell ref="Z139:Z142"/>
    <mergeCell ref="AA139:AA142"/>
    <mergeCell ref="AB139:AB142"/>
  </mergeCells>
  <dataValidations disablePrompts="1" count="1">
    <dataValidation allowBlank="1" showInputMessage="1" showErrorMessage="1" prompt="La meta si es producto o entregable intermedio no cubre meta del producto o entregable final de las metas del PEI" sqref="E17:E19 E35:E37 E53:E55 E67:E69 E97:E99 E117:E119" xr:uid="{7244948F-9607-4D87-B4C3-CAD6C7D962D7}"/>
  </dataValidations>
  <pageMargins left="0.7" right="0.7" top="0.75" bottom="0.75" header="0.3" footer="0.3"/>
  <pageSetup scale="36" fitToHeight="0" orientation="landscape" verticalDpi="0" r:id="rId1"/>
  <ignoredErrors>
    <ignoredError sqref="E28 E42"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POA 2025 ANAMAR-CONSOLIDADO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Yamilet Reyes Rodriguez</dc:creator>
  <cp:lastModifiedBy>Yamilet Reyes Rodriguez</cp:lastModifiedBy>
  <cp:lastPrinted>2025-02-11T15:39:26Z</cp:lastPrinted>
  <dcterms:created xsi:type="dcterms:W3CDTF">2025-01-16T14:45:33Z</dcterms:created>
  <dcterms:modified xsi:type="dcterms:W3CDTF">2025-02-12T19:02:18Z</dcterms:modified>
</cp:coreProperties>
</file>