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232" documentId="8_{EC3152F7-6D22-4FDB-BBFE-F3E7EF742EE5}" xr6:coauthVersionLast="47" xr6:coauthVersionMax="47" xr10:uidLastSave="{BAE8DB53-6C48-4948-8FFF-2D6701445AFE}"/>
  <bookViews>
    <workbookView xWindow="-28920" yWindow="-120" windowWidth="29040" windowHeight="15720" xr2:uid="{784E5D24-0E0A-4A1C-AEDB-8C414D77F257}"/>
  </bookViews>
  <sheets>
    <sheet name="EJECUCION APROBADO OCT" sheetId="2" r:id="rId1"/>
  </sheets>
  <definedNames>
    <definedName name="_xlnm.Print_Area" localSheetId="0">'EJECUCION APROBADO OCT'!$E$1:$T$88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5" i="2" l="1"/>
  <c r="T54" i="2"/>
  <c r="T53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2" i="2"/>
  <c r="T11" i="2"/>
  <c r="Q26" i="2"/>
  <c r="P26" i="2" l="1"/>
  <c r="P16" i="2"/>
  <c r="P10" i="2"/>
  <c r="T14" i="2" l="1"/>
  <c r="T13" i="2"/>
  <c r="T56" i="2"/>
  <c r="T36" i="2"/>
  <c r="J16" i="2"/>
  <c r="F26" i="2"/>
  <c r="F16" i="2"/>
  <c r="F10" i="2"/>
  <c r="G43" i="2"/>
  <c r="G26" i="2"/>
  <c r="G16" i="2"/>
  <c r="G15" i="2"/>
  <c r="G10" i="2"/>
  <c r="T26" i="2" l="1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O26" i="2"/>
  <c r="M26" i="2"/>
  <c r="L26" i="2"/>
  <c r="K26" i="2"/>
  <c r="J26" i="2"/>
  <c r="I26" i="2"/>
  <c r="H26" i="2"/>
  <c r="R16" i="2"/>
  <c r="Q16" i="2"/>
  <c r="O16" i="2"/>
  <c r="M16" i="2"/>
  <c r="L16" i="2"/>
  <c r="K16" i="2"/>
  <c r="I16" i="2"/>
  <c r="H16" i="2"/>
  <c r="R10" i="2"/>
  <c r="Q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T67" i="2"/>
  <c r="P83" i="2"/>
  <c r="T52" i="2"/>
  <c r="O83" i="2"/>
  <c r="T16" i="2"/>
  <c r="T10" i="2"/>
  <c r="N83" i="2"/>
  <c r="T83" i="2" l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<sst xmlns="http://schemas.openxmlformats.org/spreadsheetml/2006/main" count="103" uniqueCount="103">
  <si>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</si>
  <si>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</si>
  <si>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</si>
  <si>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</si>
  <si>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</si>
  <si>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</si>
  <si>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</si>
  <si>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</si>
  <si>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</si>
  <si>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</si>
  <si>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</si>
  <si>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</si>
  <si>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</si>
  <si>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</si>
  <si>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</si>
  <si>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</si>
  <si>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</si>
  <si>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</si>
  <si>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</si>
  <si>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</si>
  <si>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</si>
  <si>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</si>
  <si>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</si>
  <si>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</si>
  <si>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</si>
  <si>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</si>
  <si>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</si>
  <si>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</si>
  <si>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</si>
  <si>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</si>
  <si>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</si>
  <si>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</si>
  <si>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</si>
  <si>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</si>
  <si>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</si>
  <si>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</si>
  <si>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</si>
  <si>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</si>
  <si>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</si>
  <si>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</si>
  <si>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</si>
  <si>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</si>
  <si>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</si>
  <si>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</si>
  <si>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</si>
  <si>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</si>
  <si>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</si>
  <si>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</si>
  <si>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</si>
  <si>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</si>
  <si>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</si>
  <si>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</si>
  <si>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</si>
  <si>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</si>
  <si>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</si>
  <si>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</si>
  <si>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</si>
  <si>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</si>
  <si>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</si>
  <si>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</si>
  <si>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</si>
  <si>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</si>
  <si>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</si>
  <si>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</si>
  <si>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</si>
  <si>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</si>
  <si>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</si>
  <si>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</si>
  <si>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</si>
  <si>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</si>
  <si>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</si>
  <si>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</si>
  <si>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</si>
  <si>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</si>
  <si>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</si>
  <si>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</si>
  <si>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</si>
  <si>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</si>
  <si>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</si>
  <si>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</si>
  <si>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</si>
  <si>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</si>
  <si>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</si>
  <si>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</si>
  <si>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</si>
  <si>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</si>
  <si>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</si>
  <si>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</si>
  <si>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</si>
  <si>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</si>
  <si>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</si>
  <si>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</si>
  <si>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</si>
  <si>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</si>
  <si>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</si>
  <si>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</si>
  <si>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</si>
  <si>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</si>
  <si>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</si>
  <si>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</si>
  <si>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</si>
  <si>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Jimmy C. García Saviñón</t>
  </si>
  <si>
    <t>Presidente -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</si>
</sst>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983203</xdr:colOff>
      <xdr:row>0</xdr:row>
      <xdr:rowOff>123265</xdr:rowOff>
    </xdr:from>
    <xdr:to>
      <xdr:col>14</xdr:col>
      <xdr:colOff>986117</xdr:colOff>
      <xdr:row>3</xdr:row>
      <xdr:rowOff>11051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7644" y="123265"/>
          <a:ext cx="1112297" cy="717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2694905</xdr:colOff>
      <xdr:row>1</xdr:row>
      <xdr:rowOff>11208</xdr:rowOff>
    </xdr:from>
    <xdr:to>
      <xdr:col>4</xdr:col>
      <xdr:colOff>3332367</xdr:colOff>
      <xdr:row>3</xdr:row>
      <xdr:rowOff>151391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905" y="369796"/>
          <a:ext cx="637462" cy="61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93"/>
  <sheetViews>
    <sheetView showGridLines="0" tabSelected="1" topLeftCell="E63" zoomScale="85" zoomScaleNormal="85" zoomScaleSheetLayoutView="55" workbookViewId="0">
      <selection activeCell="E87" sqref="E87:R87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6.85546875" customWidth="1"/>
    <col min="10" max="10" width="19.7109375" customWidth="1"/>
    <col min="11" max="11" width="13.140625" customWidth="1"/>
    <col min="12" max="12" width="18.28515625" customWidth="1"/>
    <col min="13" max="13" width="14.85546875" customWidth="1"/>
    <col min="14" max="14" width="16.5703125" customWidth="1"/>
    <col min="15" max="15" width="18" customWidth="1"/>
    <col min="16" max="16" width="18.42578125" customWidth="1"/>
    <col min="17" max="17" width="19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7" t="s">
        <v>94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5:21" ht="21" customHeight="1" x14ac:dyDescent="0.25">
      <c r="E2" s="29" t="s">
        <v>95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5:21" ht="15.75" x14ac:dyDescent="0.25">
      <c r="E3" s="34">
        <v>2024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5:21" ht="15.75" customHeight="1" x14ac:dyDescent="0.25">
      <c r="E4" s="36" t="s">
        <v>91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5:21" ht="15.75" customHeight="1" x14ac:dyDescent="0.25">
      <c r="E5" s="23" t="s">
        <v>76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7" spans="5:21" ht="25.5" customHeight="1" x14ac:dyDescent="0.25">
      <c r="E7" s="31" t="s">
        <v>66</v>
      </c>
      <c r="F7" s="32" t="s">
        <v>93</v>
      </c>
      <c r="G7" s="32" t="s">
        <v>92</v>
      </c>
      <c r="H7" s="24" t="s">
        <v>90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5:21" x14ac:dyDescent="0.25">
      <c r="E8" s="31"/>
      <c r="F8" s="33"/>
      <c r="G8" s="33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45057682</v>
      </c>
      <c r="H10" s="14">
        <f>SUM(H11:H15)</f>
        <v>2975059.31</v>
      </c>
      <c r="I10" s="14">
        <f t="shared" ref="I10:R10" si="0">SUM(I11:I15)</f>
        <v>2900982.71</v>
      </c>
      <c r="J10" s="14">
        <f t="shared" si="0"/>
        <v>2966370.38</v>
      </c>
      <c r="K10" s="14">
        <f t="shared" si="0"/>
        <v>3160948.21</v>
      </c>
      <c r="L10" s="14">
        <f t="shared" si="0"/>
        <v>5098467.2</v>
      </c>
      <c r="M10" s="14">
        <f t="shared" si="0"/>
        <v>3368550.54</v>
      </c>
      <c r="N10" s="14">
        <f t="shared" si="0"/>
        <v>2998973.13</v>
      </c>
      <c r="O10" s="14">
        <f t="shared" si="0"/>
        <v>2998973.13</v>
      </c>
      <c r="P10" s="14">
        <f>SUM(P11:P15)</f>
        <v>3264540.96</v>
      </c>
      <c r="Q10" s="14">
        <f t="shared" si="0"/>
        <v>5497055.2299999995</v>
      </c>
      <c r="R10" s="14">
        <f t="shared" si="0"/>
        <v>0</v>
      </c>
      <c r="S10" s="14">
        <f>SUM(S11:S15)</f>
        <v>0</v>
      </c>
      <c r="T10" s="4">
        <f>SUM(T11:T15)</f>
        <v>35229920.799999997</v>
      </c>
    </row>
    <row r="11" spans="5:21" x14ac:dyDescent="0.25">
      <c r="E11" s="5" t="s">
        <v>2</v>
      </c>
      <c r="F11" s="6">
        <v>30743942</v>
      </c>
      <c r="G11" s="6">
        <v>30781275.329999998</v>
      </c>
      <c r="H11" s="11">
        <v>2281000</v>
      </c>
      <c r="I11" s="11">
        <v>2216000</v>
      </c>
      <c r="J11" s="11">
        <v>2272666.67</v>
      </c>
      <c r="K11" s="11">
        <v>2462975.08</v>
      </c>
      <c r="L11" s="11">
        <v>2301000</v>
      </c>
      <c r="M11" s="11">
        <v>2301000</v>
      </c>
      <c r="N11" s="11">
        <v>2301000</v>
      </c>
      <c r="O11" s="11">
        <v>2301000</v>
      </c>
      <c r="P11" s="11">
        <v>2469000</v>
      </c>
      <c r="Q11" s="11">
        <v>2357000</v>
      </c>
      <c r="R11" s="11"/>
      <c r="S11" s="11"/>
      <c r="T11" s="6">
        <f>+H11+I11+J11+K11+L11+M11+N11+O11+P11+Q11</f>
        <v>23262641.75</v>
      </c>
    </row>
    <row r="12" spans="5:21" x14ac:dyDescent="0.25">
      <c r="E12" s="5" t="s">
        <v>3</v>
      </c>
      <c r="F12" s="6">
        <v>9660500</v>
      </c>
      <c r="G12" s="6">
        <v>9623166.6699999999</v>
      </c>
      <c r="H12" s="11">
        <v>356000</v>
      </c>
      <c r="I12" s="12">
        <v>356000</v>
      </c>
      <c r="J12" s="11">
        <v>356000</v>
      </c>
      <c r="K12" s="11">
        <v>356000</v>
      </c>
      <c r="L12" s="11">
        <v>2455416.66</v>
      </c>
      <c r="M12" s="11">
        <v>725500</v>
      </c>
      <c r="N12" s="11">
        <v>356000</v>
      </c>
      <c r="O12" s="11">
        <v>356000</v>
      </c>
      <c r="P12" s="11">
        <v>429500</v>
      </c>
      <c r="Q12" s="11">
        <v>2790111.11</v>
      </c>
      <c r="R12" s="11"/>
      <c r="S12" s="11"/>
      <c r="T12" s="6">
        <f>+H12+I12+J12+K12+L12+M12+N12+O12+P12+Q12</f>
        <v>8536527.7699999996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/>
      <c r="S13" s="11"/>
      <c r="T13" s="6">
        <f>+H13+I13+J13+K13+L13+M13+N13+O13+P13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/>
      <c r="S14" s="11"/>
      <c r="T14" s="6">
        <f>+H14+I14+J14+K14+L14+M14+N14+O14+P14</f>
        <v>0</v>
      </c>
    </row>
    <row r="15" spans="5:21" x14ac:dyDescent="0.25">
      <c r="E15" s="5" t="s">
        <v>6</v>
      </c>
      <c r="F15" s="6">
        <v>4653240</v>
      </c>
      <c r="G15" s="6">
        <f>+F15</f>
        <v>4653240</v>
      </c>
      <c r="H15" s="11">
        <v>338059.31</v>
      </c>
      <c r="I15" s="11">
        <v>328982.71000000002</v>
      </c>
      <c r="J15" s="11">
        <v>337703.71</v>
      </c>
      <c r="K15" s="11">
        <v>341973.13</v>
      </c>
      <c r="L15" s="11">
        <v>342050.54</v>
      </c>
      <c r="M15" s="11">
        <v>342050.54</v>
      </c>
      <c r="N15" s="11">
        <v>341973.13</v>
      </c>
      <c r="O15" s="11">
        <v>341973.13</v>
      </c>
      <c r="P15" s="11">
        <v>366040.96</v>
      </c>
      <c r="Q15" s="11">
        <v>349944.12</v>
      </c>
      <c r="R15" s="11"/>
      <c r="S15" s="11"/>
      <c r="T15" s="6">
        <f>+H15+I15+J15+K15+L15+M15+N15+O15+P15+Q15</f>
        <v>3430751.28</v>
      </c>
    </row>
    <row r="16" spans="5:21" x14ac:dyDescent="0.25">
      <c r="E16" s="3" t="s">
        <v>7</v>
      </c>
      <c r="F16" s="4">
        <f>SUM(F17:F25)</f>
        <v>34814786</v>
      </c>
      <c r="G16" s="4">
        <f>SUM(G17:G25)</f>
        <v>39620927.689999998</v>
      </c>
      <c r="H16" s="14">
        <f>SUM(H17:H25)</f>
        <v>1396186.2999999998</v>
      </c>
      <c r="I16" s="14">
        <f t="shared" ref="I16:R16" si="1">SUM(I17:I25)</f>
        <v>1648279.6899999997</v>
      </c>
      <c r="J16" s="14">
        <f>SUM(J17:J25)</f>
        <v>1938339.85</v>
      </c>
      <c r="K16" s="14">
        <f t="shared" si="1"/>
        <v>1776403.96</v>
      </c>
      <c r="L16" s="14">
        <f t="shared" si="1"/>
        <v>1954774.14</v>
      </c>
      <c r="M16" s="14">
        <f t="shared" si="1"/>
        <v>4523254.34</v>
      </c>
      <c r="N16" s="14">
        <f t="shared" si="1"/>
        <v>2504933.3199999998</v>
      </c>
      <c r="O16" s="14">
        <f t="shared" si="1"/>
        <v>4663016.4399999995</v>
      </c>
      <c r="P16" s="14">
        <f>SUM(P17:P25)</f>
        <v>1856255.76</v>
      </c>
      <c r="Q16" s="14">
        <f t="shared" si="1"/>
        <v>3233399.04</v>
      </c>
      <c r="R16" s="14">
        <f t="shared" si="1"/>
        <v>0</v>
      </c>
      <c r="S16" s="14">
        <f>SUM(S17:S25)</f>
        <v>0</v>
      </c>
      <c r="T16" s="4">
        <f>SUM(T17:T25)</f>
        <v>25494842.84</v>
      </c>
    </row>
    <row r="17" spans="5:21" x14ac:dyDescent="0.25">
      <c r="E17" s="5" t="s">
        <v>8</v>
      </c>
      <c r="F17" s="6">
        <v>2394000</v>
      </c>
      <c r="G17" s="6">
        <v>2394000</v>
      </c>
      <c r="H17" s="11">
        <v>107734.1</v>
      </c>
      <c r="I17" s="11">
        <v>168740.52</v>
      </c>
      <c r="J17" s="11">
        <v>81799.539999999994</v>
      </c>
      <c r="K17" s="11">
        <v>169125.47</v>
      </c>
      <c r="L17" s="11">
        <v>172049.62</v>
      </c>
      <c r="M17" s="11">
        <v>170236.31</v>
      </c>
      <c r="N17" s="11">
        <v>175120.36</v>
      </c>
      <c r="O17" s="11">
        <v>317306.31</v>
      </c>
      <c r="P17" s="11">
        <v>172855.72</v>
      </c>
      <c r="Q17" s="11">
        <v>176993.16</v>
      </c>
      <c r="R17" s="11"/>
      <c r="S17" s="11"/>
      <c r="T17" s="6">
        <f t="shared" ref="T17:T25" si="2">+H17+I17+J17+K17+L17+M17+N17+O17+P17+Q17</f>
        <v>1711961.1099999999</v>
      </c>
    </row>
    <row r="18" spans="5:21" x14ac:dyDescent="0.25">
      <c r="E18" s="5" t="s">
        <v>9</v>
      </c>
      <c r="F18" s="6">
        <v>810000</v>
      </c>
      <c r="G18" s="6">
        <v>714700</v>
      </c>
      <c r="H18" s="11">
        <v>0</v>
      </c>
      <c r="I18" s="11">
        <v>50000</v>
      </c>
      <c r="J18" s="11">
        <v>25000</v>
      </c>
      <c r="K18" s="11">
        <v>25000</v>
      </c>
      <c r="L18" s="11">
        <v>275000</v>
      </c>
      <c r="M18" s="11">
        <v>25000</v>
      </c>
      <c r="N18" s="11">
        <v>25000</v>
      </c>
      <c r="O18" s="11">
        <v>25000</v>
      </c>
      <c r="P18" s="11">
        <v>-25000</v>
      </c>
      <c r="Q18" s="11">
        <v>75000</v>
      </c>
      <c r="R18" s="11"/>
      <c r="S18" s="11"/>
      <c r="T18" s="6">
        <f t="shared" si="2"/>
        <v>500000</v>
      </c>
    </row>
    <row r="19" spans="5:21" x14ac:dyDescent="0.25">
      <c r="E19" s="5" t="s">
        <v>10</v>
      </c>
      <c r="F19" s="6">
        <v>1500000</v>
      </c>
      <c r="G19" s="6">
        <v>1500000</v>
      </c>
      <c r="H19" s="11">
        <v>0</v>
      </c>
      <c r="I19" s="11">
        <v>0</v>
      </c>
      <c r="J19" s="11">
        <v>39200</v>
      </c>
      <c r="K19" s="11">
        <v>138705</v>
      </c>
      <c r="L19" s="11">
        <v>134665</v>
      </c>
      <c r="M19" s="11">
        <v>0</v>
      </c>
      <c r="N19" s="11">
        <v>344340.7</v>
      </c>
      <c r="O19" s="11">
        <v>24357.5</v>
      </c>
      <c r="P19" s="11">
        <v>345815</v>
      </c>
      <c r="Q19" s="11">
        <v>101089.5</v>
      </c>
      <c r="R19" s="11"/>
      <c r="S19" s="11"/>
      <c r="T19" s="6">
        <f t="shared" si="2"/>
        <v>1128172.7</v>
      </c>
    </row>
    <row r="20" spans="5:21" x14ac:dyDescent="0.25">
      <c r="E20" s="5" t="s">
        <v>11</v>
      </c>
      <c r="F20" s="6">
        <v>200000</v>
      </c>
      <c r="G20" s="6">
        <v>357386.69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46006.69</v>
      </c>
      <c r="O20" s="11">
        <v>119894.38</v>
      </c>
      <c r="P20" s="11">
        <v>0</v>
      </c>
      <c r="Q20" s="11">
        <v>18128.7</v>
      </c>
      <c r="R20" s="11"/>
      <c r="S20" s="11"/>
      <c r="T20" s="6">
        <f t="shared" si="2"/>
        <v>184029.77000000002</v>
      </c>
    </row>
    <row r="21" spans="5:21" x14ac:dyDescent="0.25">
      <c r="E21" s="5" t="s">
        <v>12</v>
      </c>
      <c r="F21" s="6">
        <v>9165000</v>
      </c>
      <c r="G21" s="6">
        <v>9231800</v>
      </c>
      <c r="H21" s="11">
        <v>640108.71</v>
      </c>
      <c r="I21" s="11">
        <v>642282.25</v>
      </c>
      <c r="J21" s="11">
        <v>794082.25</v>
      </c>
      <c r="K21" s="11">
        <v>643369.02</v>
      </c>
      <c r="L21" s="11">
        <v>719358.48</v>
      </c>
      <c r="M21" s="11">
        <v>746629.34</v>
      </c>
      <c r="N21" s="11">
        <v>646629.34</v>
      </c>
      <c r="O21" s="11">
        <v>681634.47</v>
      </c>
      <c r="P21" s="11">
        <v>650976.43000000005</v>
      </c>
      <c r="Q21" s="11">
        <v>653693.36</v>
      </c>
      <c r="R21" s="11"/>
      <c r="S21" s="11"/>
      <c r="T21" s="6">
        <f t="shared" si="2"/>
        <v>6818763.6499999994</v>
      </c>
    </row>
    <row r="22" spans="5:21" x14ac:dyDescent="0.25">
      <c r="E22" s="5" t="s">
        <v>13</v>
      </c>
      <c r="F22" s="6">
        <v>5298000</v>
      </c>
      <c r="G22" s="6">
        <v>5640500</v>
      </c>
      <c r="H22" s="11">
        <v>325524.13</v>
      </c>
      <c r="I22" s="11">
        <v>540220.38</v>
      </c>
      <c r="J22" s="11">
        <v>268706.43</v>
      </c>
      <c r="K22" s="11">
        <v>268706.43</v>
      </c>
      <c r="L22" s="11">
        <v>323895.38</v>
      </c>
      <c r="M22" s="11">
        <v>313466.17</v>
      </c>
      <c r="N22" s="11">
        <v>313466.17</v>
      </c>
      <c r="O22" s="11">
        <v>654393.77</v>
      </c>
      <c r="P22" s="11">
        <v>279049.78000000003</v>
      </c>
      <c r="Q22" s="11">
        <v>1458312.76</v>
      </c>
      <c r="R22" s="11"/>
      <c r="S22" s="11"/>
      <c r="T22" s="6">
        <f t="shared" si="2"/>
        <v>4745741.3999999994</v>
      </c>
    </row>
    <row r="23" spans="5:21" ht="31.5" customHeight="1" x14ac:dyDescent="0.25">
      <c r="E23" s="17" t="s">
        <v>14</v>
      </c>
      <c r="F23" s="6">
        <v>2420000</v>
      </c>
      <c r="G23" s="6">
        <v>2770525</v>
      </c>
      <c r="H23" s="11">
        <v>0</v>
      </c>
      <c r="I23" s="11">
        <v>240135.9</v>
      </c>
      <c r="J23" s="11">
        <v>0</v>
      </c>
      <c r="K23" s="11">
        <v>98665.81</v>
      </c>
      <c r="L23" s="11">
        <v>150446.46</v>
      </c>
      <c r="M23" s="11">
        <v>574109.89</v>
      </c>
      <c r="N23" s="11">
        <v>222598.54</v>
      </c>
      <c r="O23" s="11">
        <v>561010</v>
      </c>
      <c r="P23" s="11">
        <v>0</v>
      </c>
      <c r="Q23" s="11">
        <v>70381.95</v>
      </c>
      <c r="R23" s="11"/>
      <c r="S23" s="11"/>
      <c r="T23" s="6">
        <f t="shared" si="2"/>
        <v>1917348.55</v>
      </c>
    </row>
    <row r="24" spans="5:21" x14ac:dyDescent="0.25">
      <c r="E24" s="5" t="s">
        <v>15</v>
      </c>
      <c r="F24" s="6">
        <v>9040786</v>
      </c>
      <c r="G24" s="6">
        <v>14806016</v>
      </c>
      <c r="H24" s="11">
        <v>322819.36</v>
      </c>
      <c r="I24" s="11">
        <v>6900.64</v>
      </c>
      <c r="J24" s="11">
        <v>729551.63</v>
      </c>
      <c r="K24" s="11">
        <v>418796.13</v>
      </c>
      <c r="L24" s="11">
        <v>105975</v>
      </c>
      <c r="M24" s="11">
        <v>2681812.63</v>
      </c>
      <c r="N24" s="11">
        <v>731771.52</v>
      </c>
      <c r="O24" s="11">
        <v>484420.01</v>
      </c>
      <c r="P24" s="11">
        <v>375014.13</v>
      </c>
      <c r="Q24" s="11">
        <v>679799.61</v>
      </c>
      <c r="R24" s="11"/>
      <c r="S24" s="11"/>
      <c r="T24" s="6">
        <f t="shared" si="2"/>
        <v>6536860.6600000001</v>
      </c>
    </row>
    <row r="25" spans="5:21" x14ac:dyDescent="0.25">
      <c r="E25" s="5" t="s">
        <v>16</v>
      </c>
      <c r="F25" s="6">
        <v>3987000</v>
      </c>
      <c r="G25" s="6">
        <v>2206000</v>
      </c>
      <c r="H25" s="11">
        <v>0</v>
      </c>
      <c r="I25" s="11">
        <v>0</v>
      </c>
      <c r="J25" s="11">
        <v>0</v>
      </c>
      <c r="K25" s="11">
        <v>14036.1</v>
      </c>
      <c r="L25" s="11">
        <v>73384.2</v>
      </c>
      <c r="M25" s="11">
        <v>12000</v>
      </c>
      <c r="N25" s="11">
        <v>0</v>
      </c>
      <c r="O25" s="11">
        <v>1795000</v>
      </c>
      <c r="P25" s="11">
        <v>57544.7</v>
      </c>
      <c r="Q25" s="11">
        <v>0</v>
      </c>
      <c r="R25" s="11"/>
      <c r="S25" s="11"/>
      <c r="T25" s="6">
        <f t="shared" si="2"/>
        <v>1951965</v>
      </c>
    </row>
    <row r="26" spans="5:21" x14ac:dyDescent="0.25">
      <c r="E26" s="3" t="s">
        <v>17</v>
      </c>
      <c r="F26" s="4">
        <f>SUM(F27:F35)</f>
        <v>12284000</v>
      </c>
      <c r="G26" s="4">
        <f>SUM(G27:G35)</f>
        <v>6556858.3100000005</v>
      </c>
      <c r="H26" s="14">
        <f>SUM(H27:H35)</f>
        <v>0</v>
      </c>
      <c r="I26" s="14">
        <f t="shared" ref="I26:T26" si="3">SUM(I27:I35)</f>
        <v>0</v>
      </c>
      <c r="J26" s="14">
        <f t="shared" si="3"/>
        <v>0</v>
      </c>
      <c r="K26" s="14">
        <f t="shared" si="3"/>
        <v>0</v>
      </c>
      <c r="L26" s="14">
        <f t="shared" si="3"/>
        <v>1506379.99</v>
      </c>
      <c r="M26" s="14">
        <f t="shared" si="3"/>
        <v>819395.64999999991</v>
      </c>
      <c r="N26" s="14">
        <f t="shared" si="3"/>
        <v>391978.12</v>
      </c>
      <c r="O26" s="14">
        <f t="shared" si="3"/>
        <v>364590.52</v>
      </c>
      <c r="P26" s="14">
        <f>SUM(P27:P35)</f>
        <v>-9995.44</v>
      </c>
      <c r="Q26" s="14">
        <f t="shared" si="3"/>
        <v>825348.35</v>
      </c>
      <c r="R26" s="14">
        <f t="shared" si="3"/>
        <v>0</v>
      </c>
      <c r="S26" s="14">
        <f>SUM(S27:S35)</f>
        <v>0</v>
      </c>
      <c r="T26" s="14">
        <f t="shared" si="3"/>
        <v>3897697.19</v>
      </c>
      <c r="U26" s="16"/>
    </row>
    <row r="27" spans="5:21" x14ac:dyDescent="0.25">
      <c r="E27" s="5" t="s">
        <v>18</v>
      </c>
      <c r="F27" s="6">
        <v>0</v>
      </c>
      <c r="G27" s="6">
        <v>278908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49948.24</v>
      </c>
      <c r="N27" s="11">
        <v>69023.649999999994</v>
      </c>
      <c r="O27" s="11">
        <v>0</v>
      </c>
      <c r="P27" s="11">
        <v>-14045.44</v>
      </c>
      <c r="Q27" s="11">
        <v>116272.88</v>
      </c>
      <c r="R27" s="11"/>
      <c r="S27" s="11"/>
      <c r="T27" s="6">
        <f t="shared" ref="T27:T35" si="4">+H27+I27+J27+K27+L27+M27+N27+O27+P27+Q27</f>
        <v>221199.33</v>
      </c>
    </row>
    <row r="28" spans="5:21" x14ac:dyDescent="0.25">
      <c r="E28" s="5" t="s">
        <v>19</v>
      </c>
      <c r="F28" s="6">
        <v>100000</v>
      </c>
      <c r="G28" s="6">
        <v>155000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137792.14000000001</v>
      </c>
      <c r="N28" s="11">
        <v>0</v>
      </c>
      <c r="O28" s="11">
        <v>0</v>
      </c>
      <c r="P28" s="11">
        <v>0</v>
      </c>
      <c r="Q28" s="11">
        <v>13798.92</v>
      </c>
      <c r="R28" s="11"/>
      <c r="S28" s="11"/>
      <c r="T28" s="6">
        <f t="shared" si="4"/>
        <v>151591.06000000003</v>
      </c>
    </row>
    <row r="29" spans="5:21" x14ac:dyDescent="0.25">
      <c r="E29" s="5" t="s">
        <v>20</v>
      </c>
      <c r="F29" s="6">
        <v>275000</v>
      </c>
      <c r="G29" s="6">
        <v>336200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36772.699999999997</v>
      </c>
      <c r="N29" s="11">
        <v>0</v>
      </c>
      <c r="O29" s="11">
        <v>0</v>
      </c>
      <c r="P29" s="11">
        <v>0</v>
      </c>
      <c r="Q29" s="11">
        <v>52163.08</v>
      </c>
      <c r="R29" s="11"/>
      <c r="S29" s="11"/>
      <c r="T29" s="6">
        <f t="shared" si="4"/>
        <v>88935.78</v>
      </c>
    </row>
    <row r="30" spans="5:21" x14ac:dyDescent="0.25">
      <c r="E30" s="5" t="s">
        <v>21</v>
      </c>
      <c r="F30" s="6">
        <v>0</v>
      </c>
      <c r="G30" s="6">
        <v>30000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12545.15</v>
      </c>
      <c r="N30" s="11">
        <v>0</v>
      </c>
      <c r="O30" s="11">
        <v>0</v>
      </c>
      <c r="P30" s="11">
        <v>0</v>
      </c>
      <c r="Q30" s="11">
        <v>0</v>
      </c>
      <c r="R30" s="11"/>
      <c r="S30" s="11"/>
      <c r="T30" s="6">
        <f t="shared" si="4"/>
        <v>12545.15</v>
      </c>
    </row>
    <row r="31" spans="5:21" x14ac:dyDescent="0.25">
      <c r="E31" s="5" t="s">
        <v>22</v>
      </c>
      <c r="F31" s="6">
        <v>0</v>
      </c>
      <c r="G31" s="6">
        <v>130000</v>
      </c>
      <c r="H31" s="11">
        <v>0</v>
      </c>
      <c r="I31" s="11">
        <v>0</v>
      </c>
      <c r="J31" s="11">
        <v>0</v>
      </c>
      <c r="K31" s="11">
        <v>0</v>
      </c>
      <c r="L31" s="11">
        <v>112937.99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/>
      <c r="S31" s="11"/>
      <c r="T31" s="6">
        <f t="shared" si="4"/>
        <v>112937.99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11">
        <v>0</v>
      </c>
      <c r="I33" s="11">
        <v>0</v>
      </c>
      <c r="J33" s="11">
        <v>0</v>
      </c>
      <c r="K33" s="11">
        <v>0</v>
      </c>
      <c r="L33" s="11">
        <v>1285000</v>
      </c>
      <c r="M33" s="11">
        <v>257000</v>
      </c>
      <c r="N33" s="11">
        <v>257000</v>
      </c>
      <c r="O33" s="11">
        <v>257000</v>
      </c>
      <c r="P33" s="11">
        <v>0</v>
      </c>
      <c r="Q33" s="11">
        <v>514000</v>
      </c>
      <c r="R33" s="11"/>
      <c r="S33" s="11"/>
      <c r="T33" s="6">
        <f t="shared" si="4"/>
        <v>2570000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>
        <v>8825000</v>
      </c>
      <c r="G35" s="6">
        <v>2542750.31</v>
      </c>
      <c r="H35" s="11">
        <v>0</v>
      </c>
      <c r="I35" s="11">
        <v>0</v>
      </c>
      <c r="J35" s="11">
        <v>0</v>
      </c>
      <c r="K35" s="11">
        <v>0</v>
      </c>
      <c r="L35" s="11">
        <v>108442</v>
      </c>
      <c r="M35" s="11">
        <v>325337.42</v>
      </c>
      <c r="N35" s="11">
        <v>65954.47</v>
      </c>
      <c r="O35" s="11">
        <v>107590.52</v>
      </c>
      <c r="P35" s="11">
        <v>4050</v>
      </c>
      <c r="Q35" s="11">
        <v>129113.47</v>
      </c>
      <c r="R35" s="11"/>
      <c r="S35" s="11"/>
      <c r="T35" s="6">
        <f t="shared" si="4"/>
        <v>740487.88</v>
      </c>
    </row>
    <row r="36" spans="5:20" x14ac:dyDescent="0.25">
      <c r="E36" s="3" t="s">
        <v>27</v>
      </c>
      <c r="F36" s="4">
        <f>SUM(F37:F44)</f>
        <v>2790785</v>
      </c>
      <c r="G36" s="4">
        <f>SUM(G37:G44)</f>
        <v>2790785</v>
      </c>
      <c r="H36" s="14">
        <f>SUM(H37:H44)</f>
        <v>0</v>
      </c>
      <c r="I36" s="14">
        <f>SUM(I37:I44)</f>
        <v>2336503.1800000002</v>
      </c>
      <c r="J36" s="14">
        <f t="shared" ref="J36:S36" si="5">SUM(J37:J44)</f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 t="shared" ref="T36" si="6">+H36+I36+J36+K36+L36</f>
        <v>2336503.1800000002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/>
      <c r="Q37" s="11">
        <v>0</v>
      </c>
      <c r="R37" s="11"/>
      <c r="S37" s="11"/>
      <c r="T37" s="6">
        <f t="shared" ref="T37:T51" si="7">+H37+I37+J37+K37+L37+M37+N37+O37+P37+Q37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/>
      <c r="Q38" s="11">
        <v>0</v>
      </c>
      <c r="R38" s="11"/>
      <c r="S38" s="11"/>
      <c r="T38" s="6">
        <f t="shared" si="7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/>
      <c r="Q39" s="11">
        <v>0</v>
      </c>
      <c r="R39" s="11"/>
      <c r="S39" s="11"/>
      <c r="T39" s="6">
        <f t="shared" si="7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/>
      <c r="Q40" s="11">
        <v>0</v>
      </c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/>
      <c r="Q41" s="11">
        <v>0</v>
      </c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/>
      <c r="Q42" s="11">
        <v>0</v>
      </c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2790785</v>
      </c>
      <c r="G43" s="6">
        <f>+F43</f>
        <v>2790785</v>
      </c>
      <c r="H43" s="11">
        <v>0</v>
      </c>
      <c r="I43" s="11">
        <v>2336503.1800000002</v>
      </c>
      <c r="J43" s="11"/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/>
      <c r="Q43" s="11">
        <v>0</v>
      </c>
      <c r="R43" s="11"/>
      <c r="S43" s="11"/>
      <c r="T43" s="6">
        <f t="shared" si="7"/>
        <v>2336503.1800000002</v>
      </c>
    </row>
    <row r="44" spans="5:20" x14ac:dyDescent="0.25">
      <c r="E44" s="5" t="s">
        <v>35</v>
      </c>
      <c r="F44" s="6"/>
      <c r="G44" s="6">
        <v>0</v>
      </c>
      <c r="H44" s="11">
        <v>0</v>
      </c>
      <c r="I44" s="11">
        <v>0</v>
      </c>
      <c r="J44" s="11"/>
      <c r="K44" s="11">
        <v>0</v>
      </c>
      <c r="L44" s="11">
        <v>0</v>
      </c>
      <c r="M44" s="11">
        <v>0</v>
      </c>
      <c r="N44" s="11">
        <v>0</v>
      </c>
      <c r="O44" s="11"/>
      <c r="P44" s="11"/>
      <c r="Q44" s="11">
        <v>0</v>
      </c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si="8"/>
        <v>0</v>
      </c>
      <c r="L45" s="14"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6">
        <f t="shared" si="7"/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7"/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7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7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7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7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7"/>
        <v>0</v>
      </c>
    </row>
    <row r="52" spans="5:20" x14ac:dyDescent="0.25">
      <c r="E52" s="3" t="s">
        <v>43</v>
      </c>
      <c r="F52" s="4">
        <f>SUM(F53:F61)</f>
        <v>5244300</v>
      </c>
      <c r="G52" s="4">
        <f>SUM(G53:G61)</f>
        <v>6060300</v>
      </c>
      <c r="H52" s="14">
        <f>SUM(H53:H61)</f>
        <v>0</v>
      </c>
      <c r="I52" s="14">
        <f t="shared" ref="I52:S52" si="9">SUM(I53:I61)</f>
        <v>0</v>
      </c>
      <c r="J52" s="14">
        <f t="shared" si="9"/>
        <v>0</v>
      </c>
      <c r="K52" s="14">
        <f t="shared" si="9"/>
        <v>61064</v>
      </c>
      <c r="L52" s="14">
        <f t="shared" si="9"/>
        <v>174103.24</v>
      </c>
      <c r="M52" s="14">
        <f t="shared" si="9"/>
        <v>1430331.1</v>
      </c>
      <c r="N52" s="14">
        <f>SUM(N53:N61)</f>
        <v>824318.5</v>
      </c>
      <c r="O52" s="14">
        <f t="shared" si="9"/>
        <v>0</v>
      </c>
      <c r="P52" s="14">
        <f t="shared" si="9"/>
        <v>0</v>
      </c>
      <c r="Q52" s="14">
        <f t="shared" si="9"/>
        <v>1365103.98</v>
      </c>
      <c r="R52" s="14">
        <f t="shared" si="9"/>
        <v>0</v>
      </c>
      <c r="S52" s="14">
        <f t="shared" si="9"/>
        <v>0</v>
      </c>
      <c r="T52" s="4">
        <f>SUM(T53:T61)</f>
        <v>3854920.82</v>
      </c>
    </row>
    <row r="53" spans="5:20" x14ac:dyDescent="0.25">
      <c r="E53" s="5" t="s">
        <v>44</v>
      </c>
      <c r="F53" s="6">
        <v>509400</v>
      </c>
      <c r="G53" s="6">
        <v>760400</v>
      </c>
      <c r="H53" s="11">
        <v>0</v>
      </c>
      <c r="I53" s="11">
        <v>0</v>
      </c>
      <c r="J53" s="11">
        <v>0</v>
      </c>
      <c r="K53" s="11">
        <v>61064</v>
      </c>
      <c r="L53" s="11">
        <v>174103.24</v>
      </c>
      <c r="M53" s="11">
        <v>0</v>
      </c>
      <c r="N53" s="11">
        <v>0</v>
      </c>
      <c r="O53" s="11">
        <v>0</v>
      </c>
      <c r="P53" s="11"/>
      <c r="Q53" s="11">
        <v>0</v>
      </c>
      <c r="R53" s="11"/>
      <c r="S53" s="11"/>
      <c r="T53" s="6">
        <f>+H53+I53+J53+K53+L53+M53+N53+O53+P53+Q53</f>
        <v>235167.24</v>
      </c>
    </row>
    <row r="54" spans="5:20" x14ac:dyDescent="0.25">
      <c r="E54" s="5" t="s">
        <v>45</v>
      </c>
      <c r="F54" s="6">
        <v>800000</v>
      </c>
      <c r="G54" s="6">
        <v>1320000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661856.1</v>
      </c>
      <c r="N54" s="11">
        <v>0</v>
      </c>
      <c r="O54" s="11">
        <v>0</v>
      </c>
      <c r="P54" s="11"/>
      <c r="Q54" s="11">
        <v>0</v>
      </c>
      <c r="R54" s="11"/>
      <c r="S54" s="11"/>
      <c r="T54" s="6">
        <f>+H54+I54+J54+K54+L54+M54+N54+O54+P54+Q54</f>
        <v>661856.1</v>
      </c>
    </row>
    <row r="55" spans="5:20" x14ac:dyDescent="0.25">
      <c r="E55" s="5" t="s">
        <v>46</v>
      </c>
      <c r="F55" s="6">
        <v>3934900</v>
      </c>
      <c r="G55" s="6">
        <v>3829900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768475</v>
      </c>
      <c r="N55" s="11">
        <v>824318.5</v>
      </c>
      <c r="O55" s="11">
        <v>0</v>
      </c>
      <c r="P55" s="11"/>
      <c r="Q55" s="11">
        <v>1365103.98</v>
      </c>
      <c r="R55" s="11"/>
      <c r="S55" s="11"/>
      <c r="T55" s="6">
        <f>+H55+I55+J55+K55+L55+M55+N55+O55+P55+Q55</f>
        <v>2957897.48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/>
      <c r="Q56" s="11">
        <v>0</v>
      </c>
      <c r="R56" s="11"/>
      <c r="S56" s="11"/>
      <c r="T56" s="6">
        <f>+H56+I56+J56+K56+L56+M56+N56</f>
        <v>0</v>
      </c>
    </row>
    <row r="57" spans="5:20" x14ac:dyDescent="0.25">
      <c r="E57" s="5" t="s">
        <v>48</v>
      </c>
      <c r="F57" s="6"/>
      <c r="G57" s="6">
        <v>150000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/>
      <c r="Q57" s="11">
        <v>0</v>
      </c>
      <c r="R57" s="11"/>
      <c r="S57" s="11"/>
      <c r="T57" s="6">
        <f t="shared" ref="T57:T61" si="10">SUM(H57:S57)</f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/>
      <c r="Q58" s="11">
        <v>0</v>
      </c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/>
      <c r="Q59" s="11">
        <v>0</v>
      </c>
      <c r="R59" s="11"/>
      <c r="S59" s="11"/>
      <c r="T59" s="6">
        <f t="shared" si="10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/>
      <c r="Q60" s="11">
        <v>0</v>
      </c>
      <c r="R60" s="11"/>
      <c r="S60" s="11"/>
      <c r="T60" s="6">
        <f t="shared" si="10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/>
      <c r="Q61" s="11">
        <v>0</v>
      </c>
      <c r="R61" s="11"/>
      <c r="S61" s="11"/>
      <c r="T61" s="6">
        <f t="shared" si="10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1">SUM(I63:I66)</f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4">
        <f t="shared" si="11"/>
        <v>0</v>
      </c>
      <c r="P62" s="14">
        <f t="shared" si="11"/>
        <v>0</v>
      </c>
      <c r="Q62" s="14">
        <f t="shared" si="11"/>
        <v>0</v>
      </c>
      <c r="R62" s="14">
        <f t="shared" si="11"/>
        <v>0</v>
      </c>
      <c r="S62" s="14">
        <f t="shared" si="11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/>
      <c r="Q63" s="11">
        <v>0</v>
      </c>
      <c r="R63" s="11"/>
      <c r="S63" s="11"/>
      <c r="T63" s="6">
        <f t="shared" ref="T63:T74" si="12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/>
      <c r="Q64" s="11">
        <v>0</v>
      </c>
      <c r="R64" s="11"/>
      <c r="S64" s="11"/>
      <c r="T64" s="6">
        <f t="shared" si="12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/>
      <c r="Q65" s="11">
        <v>0</v>
      </c>
      <c r="R65" s="11"/>
      <c r="S65" s="11"/>
      <c r="T65" s="6">
        <f t="shared" si="12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/>
      <c r="Q66" s="11">
        <v>0</v>
      </c>
      <c r="R66" s="11"/>
      <c r="S66" s="11"/>
      <c r="T66" s="6">
        <f t="shared" si="12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3">SUM(I68:I69)</f>
        <v>0</v>
      </c>
      <c r="J67" s="14">
        <f t="shared" si="13"/>
        <v>0</v>
      </c>
      <c r="K67" s="14">
        <f t="shared" si="13"/>
        <v>0</v>
      </c>
      <c r="L67" s="14">
        <f t="shared" si="13"/>
        <v>0</v>
      </c>
      <c r="M67" s="14">
        <f t="shared" si="13"/>
        <v>0</v>
      </c>
      <c r="N67" s="14">
        <f t="shared" si="13"/>
        <v>0</v>
      </c>
      <c r="O67" s="14">
        <f t="shared" si="13"/>
        <v>0</v>
      </c>
      <c r="P67" s="14">
        <f t="shared" si="13"/>
        <v>0</v>
      </c>
      <c r="Q67" s="14">
        <f t="shared" si="13"/>
        <v>0</v>
      </c>
      <c r="R67" s="14">
        <f t="shared" si="13"/>
        <v>0</v>
      </c>
      <c r="S67" s="14">
        <f t="shared" si="13"/>
        <v>0</v>
      </c>
      <c r="T67" s="6">
        <f t="shared" si="12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2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2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4">SUM(I71:I73)</f>
        <v>0</v>
      </c>
      <c r="J70" s="14">
        <f t="shared" si="14"/>
        <v>0</v>
      </c>
      <c r="K70" s="14">
        <f t="shared" si="14"/>
        <v>0</v>
      </c>
      <c r="L70" s="14">
        <f t="shared" si="14"/>
        <v>0</v>
      </c>
      <c r="M70" s="14">
        <f t="shared" si="14"/>
        <v>0</v>
      </c>
      <c r="N70" s="14">
        <f t="shared" si="14"/>
        <v>0</v>
      </c>
      <c r="O70" s="14">
        <f t="shared" si="14"/>
        <v>0</v>
      </c>
      <c r="P70" s="14">
        <f t="shared" si="14"/>
        <v>0</v>
      </c>
      <c r="Q70" s="14">
        <f t="shared" si="14"/>
        <v>0</v>
      </c>
      <c r="R70" s="14">
        <f t="shared" si="14"/>
        <v>0</v>
      </c>
      <c r="S70" s="14">
        <f t="shared" si="14"/>
        <v>0</v>
      </c>
      <c r="T70" s="6">
        <f t="shared" si="12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2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2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2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2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100191553</v>
      </c>
      <c r="G83" s="15">
        <f>+G10+G16+G26+G36+G45+G52+G62+G67+G70+G75+G78+G81</f>
        <v>100086553</v>
      </c>
      <c r="H83" s="15">
        <f t="shared" ref="H83:R83" si="18">+H10+H16+H26+H36+H45+H52+H62+H67+H70+H75+H78+H81</f>
        <v>4371245.6099999994</v>
      </c>
      <c r="I83" s="15">
        <f t="shared" si="18"/>
        <v>6885765.5800000001</v>
      </c>
      <c r="J83" s="15">
        <f t="shared" si="18"/>
        <v>4904710.2300000004</v>
      </c>
      <c r="K83" s="15">
        <f t="shared" si="18"/>
        <v>4998416.17</v>
      </c>
      <c r="L83" s="15">
        <f t="shared" si="18"/>
        <v>8733724.5700000003</v>
      </c>
      <c r="M83" s="15">
        <f t="shared" si="18"/>
        <v>10141531.629999999</v>
      </c>
      <c r="N83" s="15">
        <f t="shared" si="18"/>
        <v>6720203.0699999994</v>
      </c>
      <c r="O83" s="15">
        <f t="shared" si="18"/>
        <v>8026580.0899999999</v>
      </c>
      <c r="P83" s="15">
        <f t="shared" si="18"/>
        <v>5110801.2799999993</v>
      </c>
      <c r="Q83" s="15">
        <f t="shared" si="18"/>
        <v>10920906.6</v>
      </c>
      <c r="R83" s="15">
        <f t="shared" si="18"/>
        <v>0</v>
      </c>
      <c r="S83" s="15">
        <f>+S10+S16+S26+S36+S45+S52+S62+S67+S70+S75+S78+S81</f>
        <v>0</v>
      </c>
      <c r="T83" s="15">
        <f>+T10+T16+T26+T36+T45+T52+T62+T67+T70+T75+T78+T81</f>
        <v>70813884.829999998</v>
      </c>
    </row>
    <row r="84" spans="5:20" ht="27.75" customHeight="1" thickBot="1" x14ac:dyDescent="0.3">
      <c r="E84" s="18" t="s">
        <v>98</v>
      </c>
      <c r="G84" s="16"/>
    </row>
    <row r="85" spans="5:20" ht="37.5" thickBot="1" x14ac:dyDescent="0.3">
      <c r="E85" s="19" t="s">
        <v>99</v>
      </c>
      <c r="F85" s="16"/>
      <c r="J85" s="37" t="s">
        <v>101</v>
      </c>
      <c r="K85" s="37"/>
      <c r="L85" s="37"/>
      <c r="T85" s="16"/>
    </row>
    <row r="86" spans="5:20" ht="61.5" thickBot="1" x14ac:dyDescent="0.3">
      <c r="E86" s="20" t="s">
        <v>100</v>
      </c>
      <c r="F86" s="21"/>
      <c r="G86" s="21"/>
      <c r="H86" s="21"/>
      <c r="I86" s="21"/>
      <c r="J86" s="38" t="s">
        <v>102</v>
      </c>
      <c r="K86" s="38"/>
      <c r="L86" s="38"/>
      <c r="M86" s="21"/>
      <c r="N86" s="21"/>
      <c r="O86" s="21"/>
      <c r="P86" s="21"/>
      <c r="Q86" s="21"/>
      <c r="R86" s="21"/>
      <c r="S86" s="21"/>
      <c r="T86" s="21"/>
    </row>
    <row r="87" spans="5:20" ht="18.75" x14ac:dyDescent="0.3">
      <c r="E87" s="22" t="s">
        <v>96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1"/>
      <c r="T87" s="21"/>
    </row>
    <row r="88" spans="5:20" ht="18.75" x14ac:dyDescent="0.3">
      <c r="E88" s="22" t="s">
        <v>97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1"/>
      <c r="T88" s="21"/>
    </row>
    <row r="89" spans="5:20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5:20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5:20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5:20" x14ac:dyDescent="0.25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5:20" x14ac:dyDescent="0.25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13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  <mergeCell ref="J85:L85"/>
    <mergeCell ref="J86:L86"/>
  </mergeCells>
  <pageMargins left="0" right="0" top="0.49803040199999998" bottom="0.49803040199999998" header="0.31496062992126" footer="0"/>
  <pageSetup paperSize="5" scale="64" fitToHeight="0" orientation="landscape" r:id="rId1"/>
  <rowBreaks count="1" manualBreakCount="1">
    <brk id="44" min="4" max="19" man="1"/>
  </rowBreaks>
  <ignoredErrors>
    <ignoredError sqref="T52 T61 T63:T73 T57:T60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APROBADO OCT</vt:lpstr>
      <vt:lpstr>'EJECUCION APROBADO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2024-11-05T19:52:57Z</cp:lastPrinted>
  <dcterms:created xsi:type="dcterms:W3CDTF">2021-07-29T18:58:50Z</dcterms:created>
  <dcterms:modified xsi:type="dcterms:W3CDTF">2024-11-14T15:59:33Z</dcterms:modified>
</cp:coreProperties>
</file>