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15" documentId="8_{1A5964D3-9C21-4E97-B821-B0C086028D50}" xr6:coauthVersionLast="47" xr6:coauthVersionMax="47" xr10:uidLastSave="{AF19BAD3-FB09-4A83-9130-A00731DF7FBE}"/>
  <bookViews>
    <workbookView xWindow="-28920" yWindow="-120" windowWidth="29040" windowHeight="15720" xr2:uid="{00000000-000D-0000-FFFF-FFFF00000000}"/>
  </bookViews>
  <sheets>
    <sheet name="S1 2024" sheetId="1" r:id="rId1"/>
  </sheets>
  <definedNames>
    <definedName name="_xlnm.Print_Area" localSheetId="0">'S1 2024'!$A$1:$AN$65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3" i="1" l="1"/>
  <c r="A55" i="1"/>
  <c r="A62" i="1"/>
  <c r="A59" i="1"/>
  <c r="M28" i="1" l="1"/>
  <c r="A46" i="1" l="1"/>
  <c r="X28" i="1"/>
  <c r="A51" i="1" l="1"/>
  <c r="AF34" i="1" l="1"/>
  <c r="A47" i="1" s="1"/>
  <c r="A48" i="1" s="1"/>
  <c r="S57" i="1" l="1"/>
  <c r="S61" i="1"/>
  <c r="B48" i="1"/>
  <c r="S46" i="1"/>
  <c r="V34" i="1"/>
  <c r="AH34" i="1"/>
  <c r="AK34" i="1"/>
  <c r="AG28" i="1"/>
</calcChain>
</file>

<file path=xl/sharedStrings.xml><?xml version="1.0" encoding="utf-8"?>
<sst xmlns="http://schemas.openxmlformats.org/spreadsheetml/2006/main" count="85" uniqueCount="76">
  <si>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</si>
  <si>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</si>
  <si>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</si>
  <si>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</si>
  <si>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</si>
  <si>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</si>
  <si>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</si>
  <si>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</si>
  <si>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</si>
  <si>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</si>
  <si>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</si>
  <si>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</si>
  <si>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</si>
  <si>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</si>
  <si>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</si>
  <si>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</si>
  <si>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</si>
  <si>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</si>
  <si>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</si>
  <si>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</si>
  <si>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</si>
  <si>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</si>
  <si>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</si>
  <si>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</si>
  <si>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</si>
  <si>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</si>
  <si>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</si>
  <si>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</si>
  <si>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</si>
  <si>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</si>
  <si>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</si>
  <si>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</si>
  <si>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</si>
  <si>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</si>
  <si>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</si>
  <si>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</si>
  <si>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</si>
  <si>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</si>
  <si>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</si>
  <si>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</si>
  <si>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</si>
  <si>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</si>
  <si>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</si>
  <si>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</si>
  <si>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</si>
  <si>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</si>
  <si>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</si>
  <si>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</si>
  <si>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</si>
  <si>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Programación </t>
  </si>
  <si>
    <t xml:space="preserve">Ejecución </t>
  </si>
  <si>
    <t>Tabla 1.</t>
  </si>
  <si>
    <t xml:space="preserve">III. INFORMACION DEL PROGRAMA: </t>
  </si>
  <si>
    <t>V. ANÁLISIS DE LOS LOGROS Y DESVIACIONES:</t>
  </si>
  <si>
    <t xml:space="preserve">PROGRAMACIÓN Y EJECUCIÓN SEMESTRAL DE LAS METAS </t>
  </si>
  <si>
    <t xml:space="preserve">IV.  PROGRAMACIÓN Y EJECUCIÓN FÍSICA-FINANCIERA </t>
  </si>
  <si>
    <t>VI. OPORTUNIDADES DE MEJORA</t>
  </si>
  <si>
    <t>Avances y logros alcanzados:</t>
  </si>
  <si>
    <t>TOTAL PROGRAMADO</t>
  </si>
  <si>
    <t>TOTAL EJECUTADO</t>
  </si>
  <si>
    <t>ENERO-JUNIO 2024</t>
  </si>
  <si>
    <t>5</t>
  </si>
  <si>
    <t>Meta</t>
  </si>
  <si>
    <t>1ER SEMESTRE 2024</t>
  </si>
  <si>
    <t>TOTAL DESVIO</t>
  </si>
  <si>
    <t xml:space="preserve">Informe de Evaluación Semestral de las Metas Físicas - Financieras                                                                                                                                    </t>
  </si>
  <si>
    <t xml:space="preserve"> La ANAMAR durante este semestre enfocó sus esfuerzos en el logro de las metas institucionales, logrando el 100% de las metas físicas y elaborando los siguientes informes técnicos: •Batimetría Muelle Turístico y Pesquero de Río San Juan; • Observaciones de variaciones estacionales en el nivel del mar en la costa Sur de la República Dominicana, Junio 2023-Marzo 2024; •Informe técnico de batimetria Isla Catalina; •Informe técnico de batimetria La Isabela; •Monitoreo y caracterización fisicoquímica y microbiológica costa Norte</t>
  </si>
  <si>
    <t>Monto correspondiente al T1</t>
  </si>
  <si>
    <t>Monto correspondiente al T2</t>
  </si>
  <si>
    <t>Monto total correspondiente al S1</t>
  </si>
  <si>
    <t>Contrataciones de Servicios</t>
  </si>
  <si>
    <t>Materiales</t>
  </si>
  <si>
    <t>Transferencias Corrientes</t>
  </si>
  <si>
    <t>Bienes Muebles, Inmuebles e Intangibles</t>
  </si>
  <si>
    <t>Los rubros de Contrataciones de Servicios y de Bienes Muebles, Inmuebles e Intangibles, presentan oportunidades de mejora que hemos identificado junto con las áreas pertinentes. Nos enfocaremos de manera estratégica en el tercer y cuarto trimestre para optimizar la ejecución del presupuesto restante, garantizando un uso adecuado y oportuno del presupuesto anual institucional.</t>
  </si>
  <si>
    <t>El presupuesto programado en el Sistema de Información Financiera (SIGEF), se evidencia un desvío de 19.1% equivalente a la suma de RD$3,855,303.8 en la ejecución financiera del T1. El 50.63%, equivalente a RD$ 1,952,110.9 del desvío, corresponde al objetal de Contrataciones de Servicios; El 35.38%, equivalente a RD$ 1,363,910.9 del desvío, corresponde al objetal de Materiales y Suministros; El 11.78%, equivalente a RD$ 454,282.00 del desvío, corresponde al objetal de Transferencias Corrientes; Y el 2.2%, equivalente a RD$ 85,000.00 del desvío, corresponde al objetal de Bienes Muebles, Inmuebles e Intangibles. Todo esto correspondiente al T1.
Sin embargo, el presupuesto programado en el Sistema de Información Financiera (SIGEF) para el T2, se evidencia un desvío de 26.6% equivalente a la suma de RD$8,672,338.4 en la ejecución financiera del T2. El 52.47%, equivalente a RD$ 4,550,796 del desvío, corresponde al objetal de Contrataciones de servicios; El 46.03%, equivalente a RD$ 3,991,762.40 del desvío, corresponde al objetal de Bienes Muebles, Inmuebles e Intangibles; Y el 1.50%, equivalente a RD$ 129,780.00 del desvío, corresponde al objetal de Materiales y Suministros.
En resumen, con base al presupuesto programado en el SISTEMA DE INFORMACIÓN DE LA GESTIÓN FINANCIERA (SIGEF), se evidencia un desvío de un 24% en la ejecución financiera por debajo de lo programado en el S1 2024, correspondiente a un monto de RD$ 12,527,642.2 . Detalles a saber: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</si>
</sst>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</numFmts>
  <fonts count="21" x14ac:knownFonts="1">
    <font>
      <sz val="11"/>
      <color rgb="FF000000"/>
      <name val="Calibri"/>
      <family val="2"/>
      <scheme val="minor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entury Gothic"/>
      <family val="2"/>
    </font>
    <font>
      <sz val="8"/>
      <color rgb="FF4D4D4D"/>
      <name val="Century Gothic"/>
      <family val="2"/>
    </font>
    <font>
      <sz val="10"/>
      <color rgb="FF000000"/>
      <name val="Century Gothic"/>
      <family val="2"/>
    </font>
    <font>
      <b/>
      <sz val="9"/>
      <color rgb="FF000000"/>
      <name val="Century Gothic"/>
      <family val="2"/>
    </font>
    <font>
      <sz val="8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6" xfId="0" applyFont="1" applyBorder="1" applyProtection="1">
      <protection locked="0"/>
    </xf>
    <xf numFmtId="0" fontId="6" fillId="0" borderId="5" xfId="0" applyFont="1" applyBorder="1" applyProtection="1">
      <protection locked="0"/>
    </xf>
    <xf numFmtId="39" fontId="6" fillId="0" borderId="0" xfId="0" applyNumberFormat="1" applyFont="1" applyProtection="1">
      <protection locked="0"/>
    </xf>
    <xf numFmtId="43" fontId="6" fillId="0" borderId="0" xfId="2" applyFont="1" applyFill="1" applyBorder="1" applyProtection="1">
      <protection locked="0"/>
    </xf>
    <xf numFmtId="43" fontId="6" fillId="0" borderId="0" xfId="0" applyNumberFormat="1" applyFont="1" applyProtection="1"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9" fontId="6" fillId="0" borderId="0" xfId="1" applyFont="1" applyFill="1" applyBorder="1" applyProtection="1">
      <protection locked="0"/>
    </xf>
    <xf numFmtId="9" fontId="6" fillId="0" borderId="0" xfId="0" applyNumberFormat="1" applyFont="1" applyProtection="1">
      <protection locked="0"/>
    </xf>
    <xf numFmtId="43" fontId="18" fillId="0" borderId="0" xfId="2" applyFont="1" applyFill="1" applyBorder="1" applyProtection="1">
      <protection locked="0"/>
    </xf>
    <xf numFmtId="43" fontId="6" fillId="0" borderId="13" xfId="2" applyFont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43" fontId="19" fillId="0" borderId="13" xfId="0" applyNumberFormat="1" applyFont="1" applyBorder="1" applyAlignment="1" applyProtection="1">
      <alignment vertical="center" wrapText="1"/>
      <protection locked="0"/>
    </xf>
    <xf numFmtId="9" fontId="6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vertical="center" wrapText="1" readingOrder="1"/>
      <protection locked="0"/>
    </xf>
    <xf numFmtId="0" fontId="3" fillId="0" borderId="6" xfId="0" applyFont="1" applyBorder="1" applyAlignment="1" applyProtection="1">
      <alignment vertical="center" wrapText="1" readingOrder="1"/>
      <protection locked="0"/>
    </xf>
    <xf numFmtId="0" fontId="3" fillId="0" borderId="0" xfId="0" applyFont="1" applyAlignment="1" applyProtection="1">
      <alignment vertical="center" wrapText="1" readingOrder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17" fillId="0" borderId="0" xfId="0" applyFont="1" applyAlignment="1" applyProtection="1">
      <alignment horizontal="left" vertical="top"/>
      <protection locked="0"/>
    </xf>
    <xf numFmtId="167" fontId="6" fillId="0" borderId="0" xfId="0" applyNumberFormat="1" applyFont="1" applyProtection="1">
      <protection locked="0"/>
    </xf>
    <xf numFmtId="43" fontId="6" fillId="0" borderId="14" xfId="2" applyFont="1" applyBorder="1" applyAlignment="1" applyProtection="1">
      <alignment vertical="center" wrapText="1"/>
      <protection locked="0"/>
    </xf>
    <xf numFmtId="43" fontId="19" fillId="0" borderId="20" xfId="2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3" fontId="19" fillId="0" borderId="5" xfId="2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0" fontId="19" fillId="0" borderId="0" xfId="0" applyNumberFormat="1" applyFont="1" applyAlignment="1" applyProtection="1">
      <alignment horizontal="center" vertical="center" wrapText="1"/>
      <protection locked="0"/>
    </xf>
    <xf numFmtId="10" fontId="19" fillId="0" borderId="18" xfId="0" applyNumberFormat="1" applyFont="1" applyBorder="1" applyAlignment="1" applyProtection="1">
      <alignment horizontal="center" vertical="center" wrapText="1"/>
      <protection locked="0"/>
    </xf>
    <xf numFmtId="10" fontId="19" fillId="0" borderId="19" xfId="0" applyNumberFormat="1" applyFont="1" applyBorder="1" applyAlignment="1" applyProtection="1">
      <alignment horizontal="center" vertical="center" wrapText="1"/>
      <protection locked="0"/>
    </xf>
    <xf numFmtId="10" fontId="1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3" fillId="0" borderId="6" xfId="0" applyFont="1" applyBorder="1" applyAlignment="1" applyProtection="1">
      <alignment horizontal="left" vertical="center" wrapText="1" readingOrder="1"/>
      <protection locked="0"/>
    </xf>
    <xf numFmtId="0" fontId="5" fillId="2" borderId="5" xfId="0" applyFont="1" applyFill="1" applyBorder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horizontal="left" vertical="top" wrapText="1" readingOrder="1"/>
      <protection locked="0"/>
    </xf>
    <xf numFmtId="0" fontId="5" fillId="2" borderId="6" xfId="0" applyFont="1" applyFill="1" applyBorder="1" applyAlignment="1" applyProtection="1">
      <alignment horizontal="left" vertical="top" wrapText="1" readingOrder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 readingOrder="1"/>
      <protection locked="0"/>
    </xf>
    <xf numFmtId="0" fontId="1" fillId="2" borderId="2" xfId="0" applyFont="1" applyFill="1" applyBorder="1" applyAlignment="1" applyProtection="1">
      <alignment horizontal="center" vertical="center" wrapText="1" readingOrder="1"/>
      <protection locked="0"/>
    </xf>
    <xf numFmtId="0" fontId="1" fillId="2" borderId="4" xfId="0" applyFont="1" applyFill="1" applyBorder="1" applyAlignment="1" applyProtection="1">
      <alignment horizontal="center" vertical="center" wrapText="1" readingOrder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3" borderId="11" xfId="0" applyFont="1" applyFill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>
      <alignment horizontal="center" vertical="center" wrapText="1" readingOrder="1"/>
    </xf>
    <xf numFmtId="164" fontId="14" fillId="0" borderId="9" xfId="0" applyNumberFormat="1" applyFont="1" applyBorder="1" applyAlignment="1">
      <alignment horizontal="center" vertical="center" wrapText="1" readingOrder="1"/>
    </xf>
    <xf numFmtId="165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6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3" fillId="0" borderId="6" xfId="0" applyFont="1" applyBorder="1" applyAlignment="1" applyProtection="1">
      <alignment horizontal="left" vertical="top" wrapText="1" readingOrder="1"/>
      <protection locked="0"/>
    </xf>
    <xf numFmtId="0" fontId="3" fillId="0" borderId="5" xfId="0" applyFont="1" applyBorder="1" applyAlignment="1" applyProtection="1">
      <alignment horizontal="left" vertical="top" wrapText="1" readingOrder="1"/>
      <protection locked="0"/>
    </xf>
    <xf numFmtId="0" fontId="4" fillId="2" borderId="5" xfId="0" applyFont="1" applyFill="1" applyBorder="1" applyAlignment="1" applyProtection="1">
      <alignment horizontal="left" vertical="top" wrapText="1" readingOrder="1"/>
      <protection locked="0"/>
    </xf>
    <xf numFmtId="0" fontId="4" fillId="2" borderId="0" xfId="0" applyFont="1" applyFill="1" applyAlignment="1" applyProtection="1">
      <alignment horizontal="left" vertical="top" wrapText="1" readingOrder="1"/>
      <protection locked="0"/>
    </xf>
    <xf numFmtId="0" fontId="4" fillId="2" borderId="6" xfId="0" applyFont="1" applyFill="1" applyBorder="1" applyAlignment="1" applyProtection="1">
      <alignment horizontal="left" vertical="top" wrapText="1" readingOrder="1"/>
      <protection locked="0"/>
    </xf>
    <xf numFmtId="0" fontId="2" fillId="0" borderId="6" xfId="0" applyFont="1" applyBorder="1" applyAlignment="1" applyProtection="1">
      <alignment horizontal="left" vertical="top" wrapText="1" readingOrder="1"/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4" fillId="5" borderId="3" xfId="0" applyFont="1" applyFill="1" applyBorder="1" applyAlignment="1" applyProtection="1">
      <alignment horizontal="center" vertical="center" wrapText="1" readingOrder="1"/>
      <protection locked="0"/>
    </xf>
    <xf numFmtId="0" fontId="4" fillId="5" borderId="2" xfId="0" applyFont="1" applyFill="1" applyBorder="1" applyAlignment="1" applyProtection="1">
      <alignment horizontal="center" vertical="center" wrapText="1" readingOrder="1"/>
      <protection locked="0"/>
    </xf>
    <xf numFmtId="0" fontId="4" fillId="5" borderId="4" xfId="0" applyFont="1" applyFill="1" applyBorder="1" applyAlignment="1" applyProtection="1">
      <alignment horizontal="center" vertical="center" wrapText="1" readingOrder="1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wrapText="1" readingOrder="1"/>
      <protection locked="0"/>
    </xf>
    <xf numFmtId="0" fontId="7" fillId="0" borderId="6" xfId="0" applyFont="1" applyBorder="1" applyAlignment="1" applyProtection="1">
      <alignment horizontal="left" vertical="top" wrapText="1" readingOrder="1"/>
      <protection locked="0"/>
    </xf>
    <xf numFmtId="0" fontId="12" fillId="0" borderId="12" xfId="0" applyFont="1" applyBorder="1" applyAlignment="1" applyProtection="1">
      <alignment horizontal="center" vertical="center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0" fontId="13" fillId="0" borderId="8" xfId="0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43" fontId="14" fillId="0" borderId="7" xfId="2" applyFont="1" applyBorder="1" applyAlignment="1" applyProtection="1">
      <alignment horizontal="center" vertical="center" wrapText="1" readingOrder="1"/>
      <protection locked="0"/>
    </xf>
    <xf numFmtId="43" fontId="14" fillId="0" borderId="8" xfId="2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2" fillId="4" borderId="5" xfId="0" applyFont="1" applyFill="1" applyBorder="1" applyAlignment="1" applyProtection="1">
      <alignment horizontal="left" vertical="top" wrapText="1" readingOrder="1"/>
      <protection locked="0"/>
    </xf>
    <xf numFmtId="0" fontId="2" fillId="4" borderId="0" xfId="0" applyFont="1" applyFill="1" applyAlignment="1" applyProtection="1">
      <alignment horizontal="left" vertical="top" wrapText="1" readingOrder="1"/>
      <protection locked="0"/>
    </xf>
    <xf numFmtId="0" fontId="2" fillId="4" borderId="6" xfId="0" applyFont="1" applyFill="1" applyBorder="1" applyAlignment="1" applyProtection="1">
      <alignment horizontal="left" vertical="top" wrapText="1" readingOrder="1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12" fillId="2" borderId="2" xfId="0" applyFont="1" applyFill="1" applyBorder="1" applyAlignment="1" applyProtection="1">
      <alignment horizontal="center" vertical="top" wrapText="1" readingOrder="1"/>
      <protection locked="0"/>
    </xf>
    <xf numFmtId="0" fontId="12" fillId="2" borderId="4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2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2" borderId="11" xfId="0" applyFont="1" applyFill="1" applyBorder="1" applyAlignment="1" applyProtection="1">
      <alignment horizontal="center" vertical="top" wrapText="1" readingOrder="1"/>
      <protection locked="0"/>
    </xf>
    <xf numFmtId="0" fontId="16" fillId="3" borderId="8" xfId="0" applyFont="1" applyFill="1" applyBorder="1" applyAlignment="1" applyProtection="1">
      <alignment horizontal="center" vertical="center" wrapText="1" readingOrder="1"/>
      <protection locked="0"/>
    </xf>
    <xf numFmtId="9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9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5" fontId="14" fillId="0" borderId="7" xfId="0" applyNumberFormat="1" applyFont="1" applyBorder="1" applyAlignment="1">
      <alignment horizontal="center" vertical="center" wrapText="1" readingOrder="1"/>
    </xf>
    <xf numFmtId="165" fontId="14" fillId="0" borderId="8" xfId="0" applyNumberFormat="1" applyFont="1" applyBorder="1" applyAlignment="1">
      <alignment horizontal="center" vertical="center" wrapText="1" readingOrder="1"/>
    </xf>
    <xf numFmtId="165" fontId="14" fillId="0" borderId="9" xfId="0" applyNumberFormat="1" applyFont="1" applyBorder="1" applyAlignment="1">
      <alignment horizontal="center" vertical="center" wrapText="1" readingOrder="1"/>
    </xf>
    <xf numFmtId="49" fontId="14" fillId="0" borderId="7" xfId="0" applyNumberFormat="1" applyFont="1" applyBorder="1" applyAlignment="1">
      <alignment horizontal="center" vertical="center" wrapText="1" readingOrder="1"/>
    </xf>
    <xf numFmtId="49" fontId="14" fillId="0" borderId="9" xfId="0" applyNumberFormat="1" applyFont="1" applyBorder="1" applyAlignment="1">
      <alignment horizontal="center" vertical="center" wrapText="1" readingOrder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0" fontId="15" fillId="3" borderId="8" xfId="0" applyFont="1" applyFill="1" applyBorder="1" applyAlignment="1" applyProtection="1">
      <alignment horizontal="center" vertical="center" wrapText="1" readingOrder="1"/>
      <protection locked="0"/>
    </xf>
    <xf numFmtId="0" fontId="15" fillId="3" borderId="9" xfId="0" applyFont="1" applyFill="1" applyBorder="1" applyAlignment="1" applyProtection="1">
      <alignment horizontal="center" vertical="center" wrapText="1" readingOrder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4" fillId="0" borderId="8" xfId="0" applyFont="1" applyBorder="1" applyAlignment="1" applyProtection="1">
      <alignment horizontal="left" vertical="center" wrapText="1" readingOrder="1"/>
      <protection locked="0"/>
    </xf>
    <xf numFmtId="0" fontId="14" fillId="0" borderId="9" xfId="0" applyFont="1" applyBorder="1" applyAlignment="1" applyProtection="1">
      <alignment horizontal="left" vertical="center" wrapText="1" readingOrder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4"/>
  <sheetViews>
    <sheetView showGridLines="0" tabSelected="1" topLeftCell="A22" zoomScaleNormal="100" zoomScaleSheetLayoutView="100" workbookViewId="0">
      <selection activeCell="Z34" sqref="Z34:AA34"/>
    </sheetView>
  </sheetViews>
  <sheetFormatPr defaultColWidth="4.140625" defaultRowHeight="16.5" x14ac:dyDescent="0.3"/>
  <cols>
    <col min="1" max="1" width="15.42578125" style="2" bestFit="1" customWidth="1"/>
    <col min="2" max="2" width="16.5703125" style="2" bestFit="1" customWidth="1"/>
    <col min="3" max="3" width="16.85546875" style="2" customWidth="1"/>
    <col min="4" max="4" width="6.5703125" style="2" customWidth="1"/>
    <col min="5" max="5" width="4" style="2" customWidth="1"/>
    <col min="6" max="7" width="4.140625" style="2" hidden="1" customWidth="1"/>
    <col min="8" max="8" width="4" style="2" hidden="1" customWidth="1"/>
    <col min="9" max="9" width="4.140625" style="2" hidden="1" customWidth="1"/>
    <col min="10" max="12" width="4.140625" style="2"/>
    <col min="13" max="13" width="8.140625" style="2" customWidth="1"/>
    <col min="14" max="14" width="4.140625" style="2"/>
    <col min="15" max="15" width="2.7109375" style="2" customWidth="1"/>
    <col min="16" max="16" width="4.140625" style="2" hidden="1" customWidth="1"/>
    <col min="17" max="18" width="4.140625" style="2"/>
    <col min="19" max="19" width="8.7109375" style="2" bestFit="1" customWidth="1"/>
    <col min="20" max="20" width="2.140625" style="2" customWidth="1"/>
    <col min="21" max="21" width="0.42578125" style="2" customWidth="1"/>
    <col min="22" max="26" width="4.140625" style="2"/>
    <col min="27" max="27" width="10.7109375" style="2" customWidth="1"/>
    <col min="28" max="29" width="7.28515625" style="2" customWidth="1"/>
    <col min="30" max="33" width="5.42578125" style="2" customWidth="1"/>
    <col min="34" max="39" width="4.140625" style="2"/>
    <col min="40" max="40" width="1.28515625" style="2" customWidth="1"/>
    <col min="41" max="42" width="4.140625" style="2"/>
    <col min="43" max="43" width="22.5703125" style="2" customWidth="1"/>
    <col min="44" max="44" width="3.28515625" style="2" bestFit="1" customWidth="1"/>
    <col min="45" max="16384" width="4.140625" style="2"/>
  </cols>
  <sheetData>
    <row r="1" spans="1:40" ht="27" customHeight="1" x14ac:dyDescent="0.3">
      <c r="A1" s="62" t="s">
        <v>65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4"/>
    </row>
    <row r="2" spans="1:40" ht="16.5" customHeight="1" x14ac:dyDescent="0.3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7"/>
    </row>
    <row r="3" spans="1:40" ht="15" customHeight="1" x14ac:dyDescent="0.3">
      <c r="A3" s="77" t="s">
        <v>0</v>
      </c>
      <c r="B3" s="78"/>
      <c r="C3" s="78"/>
      <c r="D3" s="20"/>
      <c r="E3" s="79" t="s">
        <v>1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80"/>
    </row>
    <row r="4" spans="1:40" ht="18" customHeight="1" x14ac:dyDescent="0.3">
      <c r="A4" s="77" t="s">
        <v>2</v>
      </c>
      <c r="B4" s="78"/>
      <c r="C4" s="78"/>
      <c r="E4" s="79" t="s">
        <v>3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0"/>
    </row>
    <row r="5" spans="1:40" ht="18" customHeight="1" x14ac:dyDescent="0.3">
      <c r="A5" s="77" t="s">
        <v>4</v>
      </c>
      <c r="B5" s="78"/>
      <c r="C5" s="78"/>
      <c r="D5" s="78"/>
      <c r="E5" s="79" t="s">
        <v>34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80"/>
    </row>
    <row r="6" spans="1:40" ht="18" customHeight="1" x14ac:dyDescent="0.3">
      <c r="A6" s="82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4"/>
    </row>
    <row r="7" spans="1:40" ht="18" customHeight="1" x14ac:dyDescent="0.3">
      <c r="A7" s="77" t="s">
        <v>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85"/>
    </row>
    <row r="8" spans="1:40" x14ac:dyDescent="0.3">
      <c r="A8" s="81" t="s">
        <v>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</row>
    <row r="9" spans="1:40" ht="18" customHeight="1" x14ac:dyDescent="0.3">
      <c r="A9" s="77" t="s">
        <v>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85"/>
    </row>
    <row r="10" spans="1:40" ht="21" customHeight="1" x14ac:dyDescent="0.3">
      <c r="A10" s="81" t="s">
        <v>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</row>
    <row r="11" spans="1:40" ht="34.700000000000003" customHeight="1" x14ac:dyDescent="0.3">
      <c r="A11" s="41" t="s">
        <v>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3"/>
    </row>
    <row r="12" spans="1:40" ht="18" customHeight="1" x14ac:dyDescent="0.3">
      <c r="A12" s="86" t="s">
        <v>11</v>
      </c>
      <c r="B12" s="87"/>
      <c r="C12" s="87"/>
      <c r="D12" s="87"/>
      <c r="E12" s="79" t="s">
        <v>12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80"/>
    </row>
    <row r="13" spans="1:40" ht="18" customHeight="1" x14ac:dyDescent="0.3">
      <c r="A13" s="77" t="s">
        <v>13</v>
      </c>
      <c r="B13" s="78"/>
      <c r="C13" s="78"/>
      <c r="D13" s="78"/>
      <c r="E13" s="79" t="s">
        <v>14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80"/>
    </row>
    <row r="14" spans="1:40" ht="18" customHeight="1" x14ac:dyDescent="0.3">
      <c r="A14" s="77" t="s">
        <v>15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3"/>
    </row>
    <row r="15" spans="1:40" ht="36" customHeight="1" x14ac:dyDescent="0.3">
      <c r="A15" s="81" t="s">
        <v>41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3"/>
    </row>
    <row r="16" spans="1:40" ht="15.75" customHeight="1" x14ac:dyDescent="0.3">
      <c r="A16" s="41" t="s">
        <v>52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3"/>
    </row>
    <row r="17" spans="1:47" ht="21" customHeight="1" x14ac:dyDescent="0.3">
      <c r="A17" s="77" t="s">
        <v>16</v>
      </c>
      <c r="B17" s="78"/>
      <c r="C17" s="78"/>
      <c r="D17" s="78"/>
      <c r="E17" s="94" t="s">
        <v>40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5"/>
    </row>
    <row r="18" spans="1:47" ht="72.75" customHeight="1" x14ac:dyDescent="0.3">
      <c r="A18" s="77" t="s">
        <v>36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85"/>
    </row>
    <row r="19" spans="1:47" ht="18" customHeight="1" x14ac:dyDescent="0.3">
      <c r="A19" s="77" t="s">
        <v>17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85"/>
    </row>
    <row r="20" spans="1:47" ht="36.75" customHeight="1" x14ac:dyDescent="0.3">
      <c r="A20" s="81" t="s">
        <v>35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80"/>
    </row>
    <row r="21" spans="1:47" ht="68.25" customHeight="1" x14ac:dyDescent="0.3">
      <c r="A21" s="77" t="s">
        <v>38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85"/>
    </row>
    <row r="22" spans="1:47" ht="15" customHeight="1" x14ac:dyDescent="0.3">
      <c r="A22" s="4"/>
      <c r="I22" s="21"/>
      <c r="AN22" s="3"/>
    </row>
    <row r="23" spans="1:47" ht="15.75" customHeight="1" x14ac:dyDescent="0.3">
      <c r="A23" s="88" t="s">
        <v>55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90"/>
    </row>
    <row r="24" spans="1:47" ht="2.25" customHeight="1" x14ac:dyDescent="0.3">
      <c r="A24" s="4"/>
      <c r="AN24" s="3"/>
    </row>
    <row r="25" spans="1:47" ht="17.25" x14ac:dyDescent="0.3">
      <c r="A25" s="91" t="s">
        <v>48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3"/>
    </row>
    <row r="26" spans="1:47" ht="15" customHeight="1" x14ac:dyDescent="0.3">
      <c r="A26" s="96" t="s">
        <v>43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</row>
    <row r="27" spans="1:47" ht="18.399999999999999" customHeight="1" x14ac:dyDescent="0.3">
      <c r="A27" s="97" t="s">
        <v>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9"/>
      <c r="M27" s="97" t="s">
        <v>20</v>
      </c>
      <c r="N27" s="98"/>
      <c r="O27" s="98"/>
      <c r="P27" s="98"/>
      <c r="Q27" s="98"/>
      <c r="R27" s="98"/>
      <c r="S27" s="98"/>
      <c r="T27" s="98"/>
      <c r="U27" s="98"/>
      <c r="V27" s="98"/>
      <c r="W27" s="99"/>
      <c r="X27" s="97" t="s">
        <v>21</v>
      </c>
      <c r="Y27" s="98"/>
      <c r="Z27" s="98"/>
      <c r="AA27" s="98"/>
      <c r="AB27" s="98"/>
      <c r="AC27" s="98"/>
      <c r="AD27" s="98"/>
      <c r="AE27" s="98"/>
      <c r="AF27" s="99"/>
      <c r="AG27" s="97" t="s">
        <v>22</v>
      </c>
      <c r="AH27" s="98"/>
      <c r="AI27" s="98"/>
      <c r="AJ27" s="98"/>
      <c r="AK27" s="98"/>
      <c r="AL27" s="98"/>
      <c r="AM27" s="98"/>
      <c r="AN27" s="99"/>
    </row>
    <row r="28" spans="1:47" x14ac:dyDescent="0.3">
      <c r="A28" s="100">
        <v>100191553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2"/>
      <c r="M28" s="103">
        <f>100191553-7426774</f>
        <v>92764779</v>
      </c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0">
        <f>16323696.5+23873672.3</f>
        <v>40197368.799999997</v>
      </c>
      <c r="Y28" s="101"/>
      <c r="Z28" s="101"/>
      <c r="AA28" s="101"/>
      <c r="AB28" s="101"/>
      <c r="AC28" s="101"/>
      <c r="AD28" s="101"/>
      <c r="AE28" s="101"/>
      <c r="AF28" s="102"/>
      <c r="AG28" s="105">
        <f>+X28/M28</f>
        <v>0.43332576472801165</v>
      </c>
      <c r="AH28" s="106"/>
      <c r="AI28" s="106"/>
      <c r="AJ28" s="106"/>
      <c r="AK28" s="106"/>
      <c r="AL28" s="106"/>
      <c r="AM28" s="106"/>
      <c r="AN28" s="107"/>
    </row>
    <row r="29" spans="1:47" x14ac:dyDescent="0.3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3"/>
      <c r="AP29" s="5"/>
    </row>
    <row r="30" spans="1:47" ht="14.65" customHeight="1" x14ac:dyDescent="0.3">
      <c r="A30" s="114" t="s">
        <v>54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6"/>
      <c r="AP30" s="5"/>
      <c r="AT30" s="6"/>
      <c r="AU30" s="6"/>
    </row>
    <row r="31" spans="1:47" ht="14.65" customHeight="1" x14ac:dyDescent="0.3">
      <c r="A31" s="117" t="s">
        <v>63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9"/>
      <c r="AT31" s="6"/>
      <c r="AU31" s="6"/>
    </row>
    <row r="32" spans="1:47" ht="22.5" customHeight="1" x14ac:dyDescent="0.3">
      <c r="A32" s="130" t="s">
        <v>18</v>
      </c>
      <c r="B32" s="131"/>
      <c r="C32" s="131"/>
      <c r="D32" s="131"/>
      <c r="E32" s="131"/>
      <c r="F32" s="131"/>
      <c r="G32" s="131"/>
      <c r="H32" s="131"/>
      <c r="I32" s="132"/>
      <c r="J32" s="130" t="s">
        <v>18</v>
      </c>
      <c r="K32" s="131"/>
      <c r="L32" s="131"/>
      <c r="M32" s="131"/>
      <c r="N32" s="131"/>
      <c r="O32" s="131"/>
      <c r="P32" s="132"/>
      <c r="Q32" s="75" t="s">
        <v>23</v>
      </c>
      <c r="R32" s="120"/>
      <c r="S32" s="120"/>
      <c r="T32" s="120"/>
      <c r="U32" s="120"/>
      <c r="V32" s="120"/>
      <c r="W32" s="120"/>
      <c r="X32" s="120"/>
      <c r="Y32" s="76"/>
      <c r="Z32" s="68" t="s">
        <v>49</v>
      </c>
      <c r="AA32" s="69"/>
      <c r="AB32" s="69"/>
      <c r="AC32" s="70"/>
      <c r="AD32" s="68" t="s">
        <v>50</v>
      </c>
      <c r="AE32" s="69"/>
      <c r="AF32" s="69"/>
      <c r="AG32" s="70"/>
      <c r="AH32" s="68" t="s">
        <v>24</v>
      </c>
      <c r="AI32" s="69"/>
      <c r="AJ32" s="69"/>
      <c r="AK32" s="69"/>
      <c r="AL32" s="69"/>
      <c r="AM32" s="69"/>
      <c r="AN32" s="70"/>
      <c r="AT32" s="6"/>
      <c r="AU32" s="6"/>
    </row>
    <row r="33" spans="1:48" ht="58.5" customHeight="1" x14ac:dyDescent="0.3">
      <c r="A33" s="75" t="s">
        <v>25</v>
      </c>
      <c r="B33" s="120"/>
      <c r="C33" s="120"/>
      <c r="D33" s="120"/>
      <c r="E33" s="120"/>
      <c r="F33" s="120"/>
      <c r="G33" s="120"/>
      <c r="H33" s="120"/>
      <c r="I33" s="76"/>
      <c r="J33" s="75" t="s">
        <v>26</v>
      </c>
      <c r="K33" s="120"/>
      <c r="L33" s="120"/>
      <c r="M33" s="120"/>
      <c r="N33" s="120"/>
      <c r="O33" s="120"/>
      <c r="P33" s="120"/>
      <c r="Q33" s="75" t="s">
        <v>62</v>
      </c>
      <c r="R33" s="120"/>
      <c r="S33" s="120"/>
      <c r="T33" s="120"/>
      <c r="U33" s="76"/>
      <c r="V33" s="75" t="s">
        <v>27</v>
      </c>
      <c r="W33" s="120"/>
      <c r="X33" s="120"/>
      <c r="Y33" s="76"/>
      <c r="Z33" s="75" t="s">
        <v>44</v>
      </c>
      <c r="AA33" s="76"/>
      <c r="AB33" s="75" t="s">
        <v>45</v>
      </c>
      <c r="AC33" s="76"/>
      <c r="AD33" s="75" t="s">
        <v>46</v>
      </c>
      <c r="AE33" s="76"/>
      <c r="AF33" s="75" t="s">
        <v>47</v>
      </c>
      <c r="AG33" s="76"/>
      <c r="AH33" s="75" t="s">
        <v>28</v>
      </c>
      <c r="AI33" s="120"/>
      <c r="AJ33" s="76"/>
      <c r="AK33" s="75" t="s">
        <v>29</v>
      </c>
      <c r="AL33" s="120"/>
      <c r="AM33" s="120"/>
      <c r="AN33" s="76"/>
      <c r="AQ33" s="5"/>
      <c r="AT33" s="6"/>
      <c r="AU33" s="6"/>
      <c r="AV33" s="7"/>
    </row>
    <row r="34" spans="1:48" ht="115.5" customHeight="1" x14ac:dyDescent="0.3">
      <c r="A34" s="133" t="s">
        <v>42</v>
      </c>
      <c r="B34" s="134"/>
      <c r="C34" s="134"/>
      <c r="D34" s="134"/>
      <c r="E34" s="134"/>
      <c r="F34" s="134"/>
      <c r="G34" s="134"/>
      <c r="H34" s="134"/>
      <c r="I34" s="134"/>
      <c r="J34" s="133" t="s">
        <v>30</v>
      </c>
      <c r="K34" s="134"/>
      <c r="L34" s="134"/>
      <c r="M34" s="134"/>
      <c r="N34" s="134"/>
      <c r="O34" s="134"/>
      <c r="P34" s="135"/>
      <c r="Q34" s="124">
        <v>16</v>
      </c>
      <c r="R34" s="125"/>
      <c r="S34" s="125"/>
      <c r="T34" s="125"/>
      <c r="U34" s="126"/>
      <c r="V34" s="124">
        <f>+A28</f>
        <v>100191553</v>
      </c>
      <c r="W34" s="125"/>
      <c r="X34" s="125"/>
      <c r="Y34" s="126"/>
      <c r="Z34" s="127" t="s">
        <v>61</v>
      </c>
      <c r="AA34" s="128"/>
      <c r="AB34" s="71">
        <v>52725011</v>
      </c>
      <c r="AC34" s="72"/>
      <c r="AD34" s="73">
        <v>5</v>
      </c>
      <c r="AE34" s="74"/>
      <c r="AF34" s="100">
        <f>X28</f>
        <v>40197368.799999997</v>
      </c>
      <c r="AG34" s="102"/>
      <c r="AH34" s="105">
        <f>+AD34/Z34</f>
        <v>1</v>
      </c>
      <c r="AI34" s="106"/>
      <c r="AJ34" s="107"/>
      <c r="AK34" s="121">
        <f>+AF34/AB34</f>
        <v>0.76239659390493053</v>
      </c>
      <c r="AL34" s="122"/>
      <c r="AM34" s="122"/>
      <c r="AN34" s="123"/>
      <c r="AP34" s="6"/>
      <c r="AV34" s="7"/>
    </row>
    <row r="35" spans="1:48" ht="15.75" customHeight="1" x14ac:dyDescent="0.3">
      <c r="A35" s="8" t="s">
        <v>51</v>
      </c>
      <c r="B35" s="22"/>
      <c r="C35" s="22"/>
      <c r="D35" s="22"/>
      <c r="E35" s="22"/>
      <c r="F35" s="22"/>
      <c r="G35" s="22"/>
      <c r="H35" s="22"/>
      <c r="I35" s="22"/>
      <c r="AE35" s="23"/>
      <c r="AF35" s="23"/>
      <c r="AJ35" s="9"/>
      <c r="AK35" s="5"/>
      <c r="AN35" s="3"/>
      <c r="AP35" s="5"/>
      <c r="AR35" s="1"/>
    </row>
    <row r="36" spans="1:48" ht="10.5" customHeight="1" x14ac:dyDescent="0.3">
      <c r="A36" s="4"/>
      <c r="AJ36" s="6"/>
      <c r="AN36" s="3"/>
      <c r="AP36" s="9"/>
    </row>
    <row r="37" spans="1:48" ht="17.100000000000001" customHeight="1" x14ac:dyDescent="0.3">
      <c r="A37" s="41" t="s">
        <v>53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3"/>
      <c r="AP37" s="10"/>
    </row>
    <row r="38" spans="1:48" x14ac:dyDescent="0.3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3"/>
    </row>
    <row r="39" spans="1:48" ht="29.45" customHeight="1" x14ac:dyDescent="0.3">
      <c r="A39" s="108" t="s">
        <v>31</v>
      </c>
      <c r="B39" s="109"/>
      <c r="C39" s="109"/>
      <c r="D39" s="109"/>
      <c r="E39" s="109" t="s">
        <v>37</v>
      </c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10"/>
    </row>
    <row r="40" spans="1:48" ht="18" customHeight="1" x14ac:dyDescent="0.3">
      <c r="A40" s="77" t="s">
        <v>32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85"/>
    </row>
    <row r="41" spans="1:48" ht="86.25" customHeight="1" x14ac:dyDescent="0.3">
      <c r="A41" s="38" t="s">
        <v>39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40"/>
    </row>
    <row r="42" spans="1:48" x14ac:dyDescent="0.3">
      <c r="A42" s="129" t="s">
        <v>57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9"/>
    </row>
    <row r="43" spans="1:48" ht="54.75" customHeight="1" x14ac:dyDescent="0.3">
      <c r="A43" s="47" t="s">
        <v>66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9"/>
    </row>
    <row r="44" spans="1:48" ht="18" customHeight="1" x14ac:dyDescent="0.3">
      <c r="A44" s="77" t="s">
        <v>33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85"/>
    </row>
    <row r="45" spans="1:48" ht="198" customHeight="1" thickBot="1" x14ac:dyDescent="0.35">
      <c r="A45" s="38" t="s">
        <v>75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40"/>
    </row>
    <row r="46" spans="1:48" x14ac:dyDescent="0.3">
      <c r="A46" s="24">
        <f>AB34</f>
        <v>52725011</v>
      </c>
      <c r="B46" s="19"/>
      <c r="C46" s="50" t="s">
        <v>58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2"/>
      <c r="S46" s="32">
        <f>A51/A48</f>
        <v>0.51908466063949354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7"/>
    </row>
    <row r="47" spans="1:48" x14ac:dyDescent="0.3">
      <c r="A47" s="12">
        <f>AF34</f>
        <v>40197368.799999997</v>
      </c>
      <c r="B47" s="13"/>
      <c r="C47" s="59" t="s">
        <v>59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1"/>
      <c r="S47" s="33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7"/>
    </row>
    <row r="48" spans="1:48" x14ac:dyDescent="0.3">
      <c r="A48" s="14">
        <f>A46-A47</f>
        <v>12527642.200000003</v>
      </c>
      <c r="B48" s="15">
        <f>A48/A46</f>
        <v>0.23760340609506944</v>
      </c>
      <c r="C48" s="59" t="s">
        <v>64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1"/>
      <c r="S48" s="33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7"/>
    </row>
    <row r="49" spans="1:46" ht="50.1" customHeight="1" x14ac:dyDescent="0.3">
      <c r="A49" s="12">
        <v>1952110.9</v>
      </c>
      <c r="B49" s="53" t="s">
        <v>70</v>
      </c>
      <c r="C49" s="35" t="s">
        <v>67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7"/>
      <c r="S49" s="33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7"/>
    </row>
    <row r="50" spans="1:46" ht="50.1" customHeight="1" x14ac:dyDescent="0.3">
      <c r="A50" s="12">
        <v>4550796</v>
      </c>
      <c r="B50" s="54"/>
      <c r="C50" s="35" t="s">
        <v>68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7"/>
      <c r="S50" s="33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7"/>
      <c r="AQ50" s="6"/>
    </row>
    <row r="51" spans="1:46" ht="17.25" thickBot="1" x14ac:dyDescent="0.35">
      <c r="A51" s="25">
        <f>SUM(A49:A50)</f>
        <v>6502906.9000000004</v>
      </c>
      <c r="B51" s="55"/>
      <c r="C51" s="56" t="s">
        <v>69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8"/>
      <c r="S51" s="3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7"/>
      <c r="AQ51" s="6"/>
      <c r="AR51" s="9"/>
      <c r="AT51" s="7"/>
    </row>
    <row r="52" spans="1:46" x14ac:dyDescent="0.3">
      <c r="A52" s="29"/>
      <c r="B52" s="30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31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7"/>
      <c r="AQ52" s="6"/>
      <c r="AR52" s="9"/>
      <c r="AT52" s="7"/>
    </row>
    <row r="53" spans="1:46" ht="50.1" customHeight="1" x14ac:dyDescent="0.3">
      <c r="A53" s="12">
        <v>85000</v>
      </c>
      <c r="B53" s="53" t="s">
        <v>73</v>
      </c>
      <c r="C53" s="35" t="s">
        <v>67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7"/>
      <c r="S53" s="33">
        <f>A55/A48</f>
        <v>0.32542136300795682</v>
      </c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7"/>
    </row>
    <row r="54" spans="1:46" ht="50.1" customHeight="1" x14ac:dyDescent="0.3">
      <c r="A54" s="12">
        <v>3991762.4</v>
      </c>
      <c r="B54" s="54"/>
      <c r="C54" s="35" t="s">
        <v>68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7"/>
      <c r="S54" s="33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7"/>
      <c r="AQ54" s="6"/>
    </row>
    <row r="55" spans="1:46" ht="17.25" thickBot="1" x14ac:dyDescent="0.35">
      <c r="A55" s="25">
        <f>SUM(A53:A54)</f>
        <v>4076762.4</v>
      </c>
      <c r="B55" s="55"/>
      <c r="C55" s="56" t="s">
        <v>69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8"/>
      <c r="S55" s="3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7"/>
      <c r="AQ55" s="6"/>
      <c r="AR55" s="9"/>
      <c r="AT55" s="7"/>
    </row>
    <row r="56" spans="1:46" x14ac:dyDescent="0.3">
      <c r="A56" s="26"/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7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7"/>
      <c r="AQ56" s="6"/>
      <c r="AT56" s="9"/>
    </row>
    <row r="57" spans="1:46" ht="50.1" customHeight="1" x14ac:dyDescent="0.3">
      <c r="A57" s="12">
        <v>1363910.9</v>
      </c>
      <c r="B57" s="53" t="s">
        <v>71</v>
      </c>
      <c r="C57" s="35" t="s">
        <v>67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7"/>
      <c r="S57" s="33">
        <f>A59/A48</f>
        <v>0.11923160608785582</v>
      </c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7"/>
    </row>
    <row r="58" spans="1:46" ht="50.1" customHeight="1" x14ac:dyDescent="0.3">
      <c r="A58" s="12">
        <v>129780</v>
      </c>
      <c r="B58" s="54"/>
      <c r="C58" s="35" t="s">
        <v>68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7"/>
      <c r="S58" s="33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7"/>
      <c r="AQ58" s="6"/>
    </row>
    <row r="59" spans="1:46" ht="17.25" thickBot="1" x14ac:dyDescent="0.35">
      <c r="A59" s="25">
        <f>SUM(A57:A58)</f>
        <v>1493690.9</v>
      </c>
      <c r="B59" s="55"/>
      <c r="C59" s="56" t="s">
        <v>69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3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7"/>
      <c r="AQ59" s="6"/>
      <c r="AR59" s="9"/>
      <c r="AT59" s="7"/>
    </row>
    <row r="60" spans="1:46" x14ac:dyDescent="0.3">
      <c r="A60" s="29"/>
      <c r="B60" s="30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31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7"/>
      <c r="AQ60" s="6"/>
      <c r="AR60" s="9"/>
      <c r="AT60" s="7"/>
    </row>
    <row r="61" spans="1:46" ht="50.1" customHeight="1" x14ac:dyDescent="0.3">
      <c r="A61" s="12">
        <v>454282</v>
      </c>
      <c r="B61" s="53" t="s">
        <v>72</v>
      </c>
      <c r="C61" s="35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7"/>
      <c r="S61" s="33">
        <f>A62/A48</f>
        <v>3.6262370264693533E-2</v>
      </c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7"/>
    </row>
    <row r="62" spans="1:46" ht="17.25" thickBot="1" x14ac:dyDescent="0.35">
      <c r="A62" s="25">
        <f>SUM(A61:A61)</f>
        <v>454282</v>
      </c>
      <c r="B62" s="55"/>
      <c r="C62" s="56" t="s">
        <v>69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8"/>
      <c r="S62" s="3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7"/>
      <c r="AQ62" s="6"/>
      <c r="AR62" s="9"/>
      <c r="AT62" s="7"/>
    </row>
    <row r="63" spans="1:46" x14ac:dyDescent="0.3">
      <c r="A63" s="16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7"/>
      <c r="AQ63" s="6"/>
    </row>
    <row r="64" spans="1:46" ht="18" customHeight="1" x14ac:dyDescent="0.3">
      <c r="A64" s="41" t="s">
        <v>56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3"/>
    </row>
    <row r="65" spans="1:43" ht="56.25" customHeight="1" x14ac:dyDescent="0.3">
      <c r="A65" s="44" t="s">
        <v>74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6"/>
      <c r="AQ65" s="6"/>
    </row>
    <row r="66" spans="1:43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Q66" s="6"/>
    </row>
    <row r="67" spans="1:43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Q67" s="11"/>
    </row>
    <row r="68" spans="1:43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Q68" s="11"/>
    </row>
    <row r="69" spans="1:43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Q69" s="11"/>
    </row>
    <row r="70" spans="1:43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Q70" s="6"/>
    </row>
    <row r="71" spans="1:43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Q71" s="11"/>
    </row>
    <row r="72" spans="1:43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Q72" s="6"/>
    </row>
    <row r="73" spans="1:43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Q73" s="6"/>
    </row>
    <row r="74" spans="1:43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</sheetData>
  <mergeCells count="100">
    <mergeCell ref="C61:R61"/>
    <mergeCell ref="S61:S62"/>
    <mergeCell ref="C62:R62"/>
    <mergeCell ref="A41:AN41"/>
    <mergeCell ref="A42:AN42"/>
    <mergeCell ref="A44:AN44"/>
    <mergeCell ref="A21:AN21"/>
    <mergeCell ref="A20:AN20"/>
    <mergeCell ref="A32:I32"/>
    <mergeCell ref="A33:I33"/>
    <mergeCell ref="A34:I34"/>
    <mergeCell ref="J32:P32"/>
    <mergeCell ref="J33:P33"/>
    <mergeCell ref="J34:P34"/>
    <mergeCell ref="Q33:U33"/>
    <mergeCell ref="Q34:U34"/>
    <mergeCell ref="Q32:Y32"/>
    <mergeCell ref="A40:AN40"/>
    <mergeCell ref="A37:AN38"/>
    <mergeCell ref="A39:D39"/>
    <mergeCell ref="E39:AN39"/>
    <mergeCell ref="A29:AN29"/>
    <mergeCell ref="A30:AN30"/>
    <mergeCell ref="A31:AN31"/>
    <mergeCell ref="AH32:AN32"/>
    <mergeCell ref="AF33:AG33"/>
    <mergeCell ref="AK33:AN33"/>
    <mergeCell ref="AK34:AN34"/>
    <mergeCell ref="Z33:AA33"/>
    <mergeCell ref="V34:Y34"/>
    <mergeCell ref="Z34:AA34"/>
    <mergeCell ref="AH33:AJ33"/>
    <mergeCell ref="AF34:AG34"/>
    <mergeCell ref="AH34:AJ34"/>
    <mergeCell ref="V33:Y33"/>
    <mergeCell ref="A26:AN26"/>
    <mergeCell ref="A27:L27"/>
    <mergeCell ref="A28:L28"/>
    <mergeCell ref="M27:W27"/>
    <mergeCell ref="M28:W28"/>
    <mergeCell ref="X27:AF27"/>
    <mergeCell ref="X28:AF28"/>
    <mergeCell ref="AG27:AN27"/>
    <mergeCell ref="AG28:AN28"/>
    <mergeCell ref="A23:AN23"/>
    <mergeCell ref="A25:AN25"/>
    <mergeCell ref="A19:AN19"/>
    <mergeCell ref="A15:AM15"/>
    <mergeCell ref="A17:D17"/>
    <mergeCell ref="A16:AN16"/>
    <mergeCell ref="E17:AN17"/>
    <mergeCell ref="A18:AN18"/>
    <mergeCell ref="A6:AN6"/>
    <mergeCell ref="A7:AN7"/>
    <mergeCell ref="A8:AN8"/>
    <mergeCell ref="A9:AN9"/>
    <mergeCell ref="A14:AM14"/>
    <mergeCell ref="A12:D12"/>
    <mergeCell ref="A13:D13"/>
    <mergeCell ref="E12:AN12"/>
    <mergeCell ref="E13:AN13"/>
    <mergeCell ref="A1:AN1"/>
    <mergeCell ref="A2:AN2"/>
    <mergeCell ref="Z32:AC32"/>
    <mergeCell ref="AD32:AG32"/>
    <mergeCell ref="AB34:AC34"/>
    <mergeCell ref="AD34:AE34"/>
    <mergeCell ref="AB33:AC33"/>
    <mergeCell ref="AD33:AE33"/>
    <mergeCell ref="A3:C3"/>
    <mergeCell ref="A4:C4"/>
    <mergeCell ref="A5:D5"/>
    <mergeCell ref="E3:AN3"/>
    <mergeCell ref="E4:AN4"/>
    <mergeCell ref="E5:AN5"/>
    <mergeCell ref="A10:AN10"/>
    <mergeCell ref="A11:AN11"/>
    <mergeCell ref="A43:AN43"/>
    <mergeCell ref="C46:R46"/>
    <mergeCell ref="B49:B51"/>
    <mergeCell ref="C50:R50"/>
    <mergeCell ref="C51:R51"/>
    <mergeCell ref="C47:R47"/>
    <mergeCell ref="C48:R48"/>
    <mergeCell ref="S46:S51"/>
    <mergeCell ref="C49:R49"/>
    <mergeCell ref="A45:AN45"/>
    <mergeCell ref="A64:AN64"/>
    <mergeCell ref="A65:AN65"/>
    <mergeCell ref="C53:R53"/>
    <mergeCell ref="S57:S59"/>
    <mergeCell ref="C54:R54"/>
    <mergeCell ref="C55:R55"/>
    <mergeCell ref="B57:B59"/>
    <mergeCell ref="C57:R57"/>
    <mergeCell ref="B53:B55"/>
    <mergeCell ref="S53:S55"/>
    <mergeCell ref="C58:R58"/>
    <mergeCell ref="C59:R59"/>
    <mergeCell ref="B61:B62"/>
  </mergeCells>
  <phoneticPr fontId="9" type="noConversion"/>
  <pageMargins left="0.25" right="0.25" top="0.75" bottom="0.75" header="0.3" footer="0.3"/>
  <pageSetup scale="66" fitToHeight="0" orientation="landscape" r:id="rId1"/>
  <headerFooter alignWithMargins="0"/>
  <rowBreaks count="2" manualBreakCount="2">
    <brk id="45" max="39" man="1"/>
    <brk id="65" max="39" man="1"/>
  </rowBreaks>
  <ignoredErrors>
    <ignoredError sqref="B4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S1 2024</vt:lpstr>
      <vt:lpstr>'S1 2024'!Print_Area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2024-07-15T14:53:12Z</cp:lastPrinted>
  <dcterms:created xsi:type="dcterms:W3CDTF">2019-01-23T20:16:43Z</dcterms:created>
  <dcterms:modified xsi:type="dcterms:W3CDTF">2024-07-15T14:53:23Z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