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Escritorio/"/>
    </mc:Choice>
  </mc:AlternateContent>
  <xr:revisionPtr revIDLastSave="296" documentId="13_ncr:1_{64411010-C90A-4E28-8878-4F1F88C32E01}" xr6:coauthVersionLast="47" xr6:coauthVersionMax="47" xr10:uidLastSave="{C15EBA70-81A3-45F8-BE79-95EEDA77E18A}"/>
  <bookViews>
    <workbookView xWindow="-120" yWindow="-120" windowWidth="29040" windowHeight="15720" xr2:uid="{784E5D24-0E0A-4A1C-AEDB-8C414D77F257}"/>
  </bookViews>
  <sheets>
    <sheet name="Presup. Aprobado-Ejec OCT" sheetId="2" r:id="rId1"/>
  </sheets>
  <definedNames>
    <definedName name="_xlnm.Print_Area" localSheetId="0">'Presup. Aprobado-Ejec OCT'!$E$1:$T$90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62" i="2" l="1"/>
  <c r="T61" i="2"/>
  <c r="T60" i="2"/>
  <c r="T59" i="2"/>
  <c r="T58" i="2"/>
  <c r="T57" i="2"/>
  <c r="T56" i="2"/>
  <c r="T55" i="2"/>
  <c r="T54" i="2"/>
  <c r="T53" i="2"/>
  <c r="T51" i="2"/>
  <c r="T50" i="2"/>
  <c r="T49" i="2"/>
  <c r="T48" i="2"/>
  <c r="T47" i="2"/>
  <c r="T46" i="2"/>
  <c r="T45" i="2"/>
  <c r="T44" i="2"/>
  <c r="T43" i="2"/>
  <c r="T42" i="2"/>
  <c r="T41" i="2"/>
  <c r="T40" i="2"/>
  <c r="T39" i="2"/>
  <c r="T38" i="2"/>
  <c r="T37" i="2"/>
  <c r="T35" i="2"/>
  <c r="T34" i="2"/>
  <c r="T33" i="2"/>
  <c r="T32" i="2"/>
  <c r="T31" i="2"/>
  <c r="T30" i="2"/>
  <c r="T29" i="2"/>
  <c r="T28" i="2"/>
  <c r="T27" i="2"/>
  <c r="T25" i="2"/>
  <c r="T24" i="2"/>
  <c r="T23" i="2"/>
  <c r="T22" i="2"/>
  <c r="T21" i="2"/>
  <c r="T20" i="2"/>
  <c r="T19" i="2"/>
  <c r="T18" i="2"/>
  <c r="T17" i="2"/>
  <c r="T15" i="2"/>
  <c r="T14" i="2"/>
  <c r="T13" i="2"/>
  <c r="T12" i="2"/>
  <c r="T11" i="2"/>
  <c r="T75" i="2"/>
  <c r="T10" i="2"/>
  <c r="T74" i="2"/>
  <c r="T73" i="2"/>
  <c r="T72" i="2"/>
  <c r="T71" i="2"/>
  <c r="T70" i="2"/>
  <c r="T69" i="2"/>
  <c r="T68" i="2"/>
  <c r="T67" i="2"/>
  <c r="T66" i="2"/>
  <c r="T65" i="2"/>
  <c r="T64" i="2"/>
  <c r="T63" i="2"/>
  <c r="M10" i="2"/>
  <c r="M16" i="2"/>
  <c r="M26" i="2"/>
  <c r="F83" i="2"/>
  <c r="H83" i="2"/>
  <c r="J83" i="2"/>
  <c r="G26" i="2"/>
  <c r="F26" i="2"/>
  <c r="F16" i="2"/>
  <c r="F10" i="2"/>
  <c r="G10" i="2"/>
  <c r="G16" i="2"/>
  <c r="G15" i="2"/>
  <c r="G36" i="2" l="1"/>
  <c r="S26" i="2"/>
  <c r="S16" i="2"/>
  <c r="S10" i="2"/>
  <c r="N70" i="2" l="1"/>
  <c r="N67" i="2"/>
  <c r="N62" i="2"/>
  <c r="N52" i="2"/>
  <c r="N45" i="2"/>
  <c r="N36" i="2"/>
  <c r="N26" i="2"/>
  <c r="N16" i="2"/>
  <c r="N10" i="2"/>
  <c r="G81" i="2"/>
  <c r="G78" i="2"/>
  <c r="G75" i="2"/>
  <c r="F81" i="2"/>
  <c r="F78" i="2"/>
  <c r="F75" i="2"/>
  <c r="G70" i="2"/>
  <c r="G67" i="2"/>
  <c r="G62" i="2"/>
  <c r="G52" i="2"/>
  <c r="G83" i="2" s="1"/>
  <c r="G45" i="2"/>
  <c r="F70" i="2"/>
  <c r="F67" i="2"/>
  <c r="F62" i="2"/>
  <c r="F52" i="2"/>
  <c r="F45" i="2"/>
  <c r="F36" i="2"/>
  <c r="S81" i="2"/>
  <c r="R81" i="2"/>
  <c r="Q81" i="2"/>
  <c r="P81" i="2"/>
  <c r="O81" i="2"/>
  <c r="N81" i="2"/>
  <c r="M81" i="2"/>
  <c r="L81" i="2"/>
  <c r="K81" i="2"/>
  <c r="J81" i="2"/>
  <c r="I81" i="2"/>
  <c r="H81" i="2"/>
  <c r="S78" i="2"/>
  <c r="R78" i="2"/>
  <c r="Q78" i="2"/>
  <c r="P78" i="2"/>
  <c r="O78" i="2"/>
  <c r="N78" i="2"/>
  <c r="M78" i="2"/>
  <c r="L78" i="2"/>
  <c r="K78" i="2"/>
  <c r="J78" i="2"/>
  <c r="I78" i="2"/>
  <c r="H78" i="2"/>
  <c r="S75" i="2"/>
  <c r="R75" i="2"/>
  <c r="Q75" i="2"/>
  <c r="P75" i="2"/>
  <c r="O75" i="2"/>
  <c r="N75" i="2"/>
  <c r="M75" i="2"/>
  <c r="L75" i="2"/>
  <c r="K75" i="2"/>
  <c r="J75" i="2"/>
  <c r="I75" i="2"/>
  <c r="H75" i="2"/>
  <c r="S70" i="2"/>
  <c r="R70" i="2"/>
  <c r="Q70" i="2"/>
  <c r="P70" i="2"/>
  <c r="O70" i="2"/>
  <c r="M70" i="2"/>
  <c r="L70" i="2"/>
  <c r="K70" i="2"/>
  <c r="J70" i="2"/>
  <c r="I70" i="2"/>
  <c r="H70" i="2"/>
  <c r="S67" i="2"/>
  <c r="R67" i="2"/>
  <c r="Q67" i="2"/>
  <c r="P67" i="2"/>
  <c r="O67" i="2"/>
  <c r="M67" i="2"/>
  <c r="L67" i="2"/>
  <c r="K67" i="2"/>
  <c r="J67" i="2"/>
  <c r="I67" i="2"/>
  <c r="H67" i="2"/>
  <c r="S62" i="2"/>
  <c r="R62" i="2"/>
  <c r="Q62" i="2"/>
  <c r="P62" i="2"/>
  <c r="O62" i="2"/>
  <c r="M62" i="2"/>
  <c r="L62" i="2"/>
  <c r="K62" i="2"/>
  <c r="J62" i="2"/>
  <c r="I62" i="2"/>
  <c r="H62" i="2"/>
  <c r="S52" i="2"/>
  <c r="R52" i="2"/>
  <c r="Q52" i="2"/>
  <c r="P52" i="2"/>
  <c r="O52" i="2"/>
  <c r="M52" i="2"/>
  <c r="L52" i="2"/>
  <c r="K52" i="2"/>
  <c r="J52" i="2"/>
  <c r="I52" i="2"/>
  <c r="H52" i="2"/>
  <c r="S45" i="2"/>
  <c r="R45" i="2"/>
  <c r="Q45" i="2"/>
  <c r="P45" i="2"/>
  <c r="O45" i="2"/>
  <c r="M45" i="2"/>
  <c r="L45" i="2"/>
  <c r="K45" i="2"/>
  <c r="J45" i="2"/>
  <c r="I45" i="2"/>
  <c r="H45" i="2"/>
  <c r="S36" i="2"/>
  <c r="R36" i="2"/>
  <c r="Q36" i="2"/>
  <c r="P36" i="2"/>
  <c r="O36" i="2"/>
  <c r="M36" i="2"/>
  <c r="L36" i="2"/>
  <c r="T36" i="2" s="1"/>
  <c r="K36" i="2"/>
  <c r="J36" i="2"/>
  <c r="I36" i="2"/>
  <c r="H36" i="2"/>
  <c r="R26" i="2"/>
  <c r="Q26" i="2"/>
  <c r="P26" i="2"/>
  <c r="O26" i="2"/>
  <c r="L26" i="2"/>
  <c r="K26" i="2"/>
  <c r="J26" i="2"/>
  <c r="I26" i="2"/>
  <c r="H26" i="2"/>
  <c r="R16" i="2"/>
  <c r="Q16" i="2"/>
  <c r="P16" i="2"/>
  <c r="O16" i="2"/>
  <c r="L16" i="2"/>
  <c r="K16" i="2"/>
  <c r="J16" i="2"/>
  <c r="I16" i="2"/>
  <c r="H16" i="2"/>
  <c r="R10" i="2"/>
  <c r="Q10" i="2"/>
  <c r="P10" i="2"/>
  <c r="O10" i="2"/>
  <c r="L10" i="2"/>
  <c r="K10" i="2"/>
  <c r="J10" i="2"/>
  <c r="I10" i="2"/>
  <c r="H10" i="2"/>
  <c r="T52" i="2" l="1"/>
  <c r="I83" i="2"/>
  <c r="S83" i="2"/>
  <c r="T81" i="2"/>
  <c r="T78" i="2"/>
  <c r="L83" i="2"/>
  <c r="M83" i="2"/>
  <c r="R83" i="2"/>
  <c r="K83" i="2"/>
  <c r="Q83" i="2"/>
  <c r="P83" i="2"/>
  <c r="O83" i="2"/>
  <c r="T26" i="2"/>
  <c r="T16" i="2"/>
  <c r="N83" i="2"/>
  <c r="T83" i="2" l="1"/>
</calcChain>
</file>

<file path=xl/sharedStrings.xml><?xml version="1.0" encoding="utf-8"?>
<sst xmlns="http://schemas.openxmlformats.org/spreadsheetml/2006/main" count="101" uniqueCount="101">
  <si>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</si>
  <si>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</si>
  <si>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</si>
  <si>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</si>
  <si>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</si>
  <si>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</si>
  <si>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</si>
  <si>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</si>
  <si>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</si>
  <si>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</si>
  <si>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</si>
  <si>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</si>
  <si>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</si>
  <si>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</si>
  <si>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</si>
  <si>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</si>
  <si>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</si>
  <si>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</si>
  <si>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</si>
  <si>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</si>
  <si>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</si>
  <si>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</si>
  <si>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</si>
  <si>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</si>
  <si>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</si>
  <si>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</si>
  <si>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</si>
  <si>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</si>
  <si>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</si>
  <si>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</si>
  <si>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</si>
  <si>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</si>
  <si>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</si>
  <si>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</si>
  <si>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</si>
  <si>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</si>
  <si>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</si>
  <si>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</si>
  <si>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</si>
  <si>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</si>
  <si>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</si>
  <si>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</si>
  <si>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</si>
  <si>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</si>
  <si>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</si>
  <si>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</si>
  <si>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</si>
  <si>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</si>
  <si>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</si>
  <si>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</si>
  <si>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</si>
  <si>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</si>
  <si>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</si>
  <si>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</si>
  <si>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</si>
  <si>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</si>
  <si>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</si>
  <si>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</si>
  <si>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</si>
  <si>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</si>
  <si>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</si>
  <si>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</si>
  <si>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</si>
  <si>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</si>
  <si>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</si>
  <si>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</si>
  <si>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</si>
  <si>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</si>
  <si>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</si>
  <si>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</si>
  <si>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</si>
  <si>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</si>
  <si>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</si>
  <si>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</si>
  <si>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</si>
  <si>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</si>
  <si>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</si>
  <si>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</si>
  <si>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</si>
  <si>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</si>
  <si>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</si>
  <si>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</si>
  <si>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</si>
  <si>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</si>
  <si>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</si>
  <si>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</si>
  <si>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</si>
  <si>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</si>
  <si>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</si>
  <si>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</si>
  <si>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</si>
  <si>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</si>
  <si>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</si>
  <si>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</si>
  <si>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t>PRESIDENCIA DE LA REPUBLICA</t>
  </si>
  <si>
    <t>AUTORIDAD NACIONAL DE ASUNTOS MARITIMOS</t>
  </si>
  <si>
    <t xml:space="preserve">                                                     Lic. Jimmy García Saviñón</t>
  </si>
  <si>
    <t xml:space="preserve">                                                    PRESIDENTE-ANAMAR</t>
  </si>
  <si>
    <r>
      <rPr>
        <b/>
        <sz val="9"/>
        <color theme="1"/>
        <rFont val="Calibri"/>
        <family val="2"/>
        <scheme val="minor"/>
      </rPr>
      <t>Presupuesto aprobado:</t>
    </r>
    <r>
      <rPr>
        <sz val="9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</si>
  <si>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rPr>
        <b/>
        <sz val="9"/>
        <rFont val="Calibri"/>
        <family val="2"/>
        <scheme val="minor"/>
      </rPr>
      <t>Total devengado:</t>
    </r>
    <r>
      <rPr>
        <sz val="9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</si>
  <si>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r>
      <t xml:space="preserve">Presupuesto modificado:  </t>
    </r>
    <r>
      <rPr>
        <sz val="9"/>
        <rFont val="Calibri"/>
        <family val="2"/>
        <scheme val="minor"/>
      </rPr>
      <t xml:space="preserve">Se refiere al presupuesto aprobado en caso de que el Congreso Nacional apruebe un presupuesto complementario.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</si>
</sst>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164" fontId="0" fillId="0" borderId="0" xfId="0" applyNumberFormat="1"/>
    <xf numFmtId="0" fontId="2" fillId="2" borderId="2" xfId="0" applyFont="1" applyFill="1" applyBorder="1" applyAlignment="1">
      <alignment vertical="center"/>
    </xf>
    <xf numFmtId="0" fontId="2" fillId="3" borderId="3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0" fillId="0" borderId="10" xfId="0" applyBorder="1"/>
    <xf numFmtId="43" fontId="0" fillId="0" borderId="0" xfId="1" applyFont="1"/>
    <xf numFmtId="43" fontId="0" fillId="0" borderId="7" xfId="1" applyFont="1" applyBorder="1"/>
    <xf numFmtId="43" fontId="3" fillId="0" borderId="1" xfId="1" applyFont="1" applyBorder="1"/>
    <xf numFmtId="43" fontId="3" fillId="0" borderId="0" xfId="1" applyFont="1"/>
    <xf numFmtId="43" fontId="2" fillId="2" borderId="2" xfId="1" applyFont="1" applyFill="1" applyBorder="1"/>
    <xf numFmtId="43" fontId="0" fillId="0" borderId="0" xfId="0" applyNumberFormat="1"/>
    <xf numFmtId="0" fontId="0" fillId="0" borderId="0" xfId="0" applyAlignment="1">
      <alignment horizontal="left" wrapText="1" indent="2"/>
    </xf>
    <xf numFmtId="0" fontId="8" fillId="0" borderId="12" xfId="0" applyFont="1" applyBorder="1" applyAlignment="1">
      <alignment vertical="center" wrapText="1"/>
    </xf>
    <xf numFmtId="0" fontId="10" fillId="0" borderId="12" xfId="0" applyFont="1" applyBorder="1" applyAlignment="1">
      <alignment wrapText="1"/>
    </xf>
    <xf numFmtId="0" fontId="12" fillId="0" borderId="0" xfId="0" applyFont="1"/>
    <xf numFmtId="0" fontId="11" fillId="0" borderId="12" xfId="0" applyFont="1" applyBorder="1" applyAlignment="1">
      <alignment wrapText="1"/>
    </xf>
    <xf numFmtId="43" fontId="12" fillId="0" borderId="0" xfId="0" applyNumberFormat="1" applyFont="1"/>
    <xf numFmtId="0" fontId="13" fillId="0" borderId="0" xfId="0" applyFont="1" applyAlignment="1">
      <alignment horizontal="center"/>
    </xf>
    <xf numFmtId="0" fontId="7" fillId="0" borderId="0" xfId="0" applyFont="1" applyAlignment="1">
      <alignment horizontal="center" vertical="top" wrapText="1" readingOrder="1"/>
    </xf>
    <xf numFmtId="0" fontId="2" fillId="3" borderId="11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134467</xdr:colOff>
      <xdr:row>1</xdr:row>
      <xdr:rowOff>2872</xdr:rowOff>
    </xdr:from>
    <xdr:to>
      <xdr:col>14</xdr:col>
      <xdr:colOff>974912</xdr:colOff>
      <xdr:row>3</xdr:row>
      <xdr:rowOff>117781</xdr:rowOff>
    </xdr:to>
    <xdr:pic>
      <xdr:nvPicPr>
        <xdr:cNvPr id="4" name="Imagen 2" descr="C:\Users\Javier\Desktop\Logo ANAMAR\Logo ANAMAR1.jpg">
          <a:extLst>
            <a:ext uri="{FF2B5EF4-FFF2-40B4-BE49-F238E27FC236}">
              <a16:creationId xmlns:a16="http://schemas.microsoft.com/office/drawing/2014/main" id="{7D14469D-FCBC-487E-BE4F-463F6F3C5C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60820" y="361460"/>
          <a:ext cx="840445" cy="5855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3322658</xdr:colOff>
      <xdr:row>0</xdr:row>
      <xdr:rowOff>323069</xdr:rowOff>
    </xdr:from>
    <xdr:to>
      <xdr:col>5</xdr:col>
      <xdr:colOff>271256</xdr:colOff>
      <xdr:row>3</xdr:row>
      <xdr:rowOff>98949</xdr:rowOff>
    </xdr:to>
    <xdr:pic>
      <xdr:nvPicPr>
        <xdr:cNvPr id="5" name="Imagen 1" descr="Escudo_dominicano">
          <a:extLst>
            <a:ext uri="{FF2B5EF4-FFF2-40B4-BE49-F238E27FC236}">
              <a16:creationId xmlns:a16="http://schemas.microsoft.com/office/drawing/2014/main" id="{8AE2DE90-A1B0-415D-BAE3-1D39D0A825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4658" y="323069"/>
          <a:ext cx="624127" cy="6051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CEBC3-882C-41C9-B48D-57BE064B87B8}">
  <sheetPr>
    <pageSetUpPr fitToPage="1"/>
  </sheetPr>
  <dimension ref="E1:U93"/>
  <sheetViews>
    <sheetView showGridLines="0" tabSelected="1" topLeftCell="C22" zoomScale="85" zoomScaleNormal="85" zoomScaleSheetLayoutView="55" workbookViewId="0">
      <selection activeCell="G57" sqref="G57"/>
    </sheetView>
  </sheetViews>
  <sheetFormatPr defaultColWidth="11.42578125" defaultRowHeight="15" x14ac:dyDescent="0.25"/>
  <cols>
    <col min="1" max="2" width="0" hidden="1" customWidth="1"/>
    <col min="4" max="4" width="0" hidden="1" customWidth="1"/>
    <col min="5" max="5" width="55.140625" customWidth="1"/>
    <col min="6" max="6" width="17.5703125" customWidth="1"/>
    <col min="7" max="7" width="15.42578125" customWidth="1"/>
    <col min="8" max="8" width="13.140625" customWidth="1"/>
    <col min="9" max="9" width="13.42578125" customWidth="1"/>
    <col min="10" max="11" width="13.140625" customWidth="1"/>
    <col min="12" max="12" width="14.7109375" customWidth="1"/>
    <col min="13" max="13" width="18.28515625" customWidth="1"/>
    <col min="14" max="14" width="18.85546875" customWidth="1"/>
    <col min="15" max="15" width="19.28515625" customWidth="1"/>
    <col min="16" max="16" width="13.5703125" customWidth="1"/>
    <col min="17" max="17" width="17.28515625" customWidth="1"/>
    <col min="18" max="18" width="14.140625" customWidth="1"/>
    <col min="19" max="19" width="13.140625" hidden="1" customWidth="1"/>
    <col min="20" max="20" width="14.140625" customWidth="1"/>
  </cols>
  <sheetData>
    <row r="1" spans="5:21" ht="28.5" customHeight="1" x14ac:dyDescent="0.25">
      <c r="E1" s="28" t="s">
        <v>94</v>
      </c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</row>
    <row r="2" spans="5:21" ht="21" customHeight="1" x14ac:dyDescent="0.25">
      <c r="E2" s="30" t="s">
        <v>95</v>
      </c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</row>
    <row r="3" spans="5:21" ht="15.75" x14ac:dyDescent="0.25">
      <c r="E3" s="35">
        <v>2023</v>
      </c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</row>
    <row r="4" spans="5:21" ht="15.75" customHeight="1" x14ac:dyDescent="0.25">
      <c r="E4" s="37" t="s">
        <v>91</v>
      </c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</row>
    <row r="5" spans="5:21" ht="15.75" customHeight="1" x14ac:dyDescent="0.25">
      <c r="E5" s="24" t="s">
        <v>76</v>
      </c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</row>
    <row r="7" spans="5:21" ht="25.5" customHeight="1" x14ac:dyDescent="0.25">
      <c r="E7" s="32" t="s">
        <v>66</v>
      </c>
      <c r="F7" s="33" t="s">
        <v>93</v>
      </c>
      <c r="G7" s="33" t="s">
        <v>92</v>
      </c>
      <c r="H7" s="25" t="s">
        <v>90</v>
      </c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7"/>
    </row>
    <row r="8" spans="5:21" x14ac:dyDescent="0.25">
      <c r="E8" s="32"/>
      <c r="F8" s="34"/>
      <c r="G8" s="34"/>
      <c r="H8" s="8" t="s">
        <v>78</v>
      </c>
      <c r="I8" s="8" t="s">
        <v>79</v>
      </c>
      <c r="J8" s="8" t="s">
        <v>80</v>
      </c>
      <c r="K8" s="8" t="s">
        <v>81</v>
      </c>
      <c r="L8" s="9" t="s">
        <v>82</v>
      </c>
      <c r="M8" s="8" t="s">
        <v>83</v>
      </c>
      <c r="N8" s="9" t="s">
        <v>84</v>
      </c>
      <c r="O8" s="8" t="s">
        <v>85</v>
      </c>
      <c r="P8" s="8" t="s">
        <v>86</v>
      </c>
      <c r="Q8" s="8" t="s">
        <v>87</v>
      </c>
      <c r="R8" s="8" t="s">
        <v>88</v>
      </c>
      <c r="S8" s="9" t="s">
        <v>89</v>
      </c>
      <c r="T8" s="8" t="s">
        <v>77</v>
      </c>
    </row>
    <row r="9" spans="5:21" x14ac:dyDescent="0.25">
      <c r="E9" s="1" t="s">
        <v>0</v>
      </c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</row>
    <row r="10" spans="5:21" x14ac:dyDescent="0.25">
      <c r="E10" s="3" t="s">
        <v>1</v>
      </c>
      <c r="F10" s="4">
        <f>SUM(F11:F15)</f>
        <v>45057682</v>
      </c>
      <c r="G10" s="4">
        <f>SUM(G11:G15)</f>
        <v>45057682</v>
      </c>
      <c r="H10" s="14">
        <f>SUM(H11:H15)</f>
        <v>2757221.06</v>
      </c>
      <c r="I10" s="14">
        <f t="shared" ref="I10:R10" si="0">SUM(I11:I15)</f>
        <v>2699183.76</v>
      </c>
      <c r="J10" s="14">
        <f t="shared" si="0"/>
        <v>2818943.59</v>
      </c>
      <c r="K10" s="14">
        <f t="shared" si="0"/>
        <v>2830651.9699999997</v>
      </c>
      <c r="L10" s="14">
        <f t="shared" si="0"/>
        <v>4676559.17</v>
      </c>
      <c r="M10" s="14">
        <f>SUM(M11:M15)</f>
        <v>2788268.91</v>
      </c>
      <c r="N10" s="14">
        <f t="shared" si="0"/>
        <v>2645564.27</v>
      </c>
      <c r="O10" s="14">
        <f t="shared" si="0"/>
        <v>3084663.9899999998</v>
      </c>
      <c r="P10" s="14">
        <f t="shared" si="0"/>
        <v>2851433.44</v>
      </c>
      <c r="Q10" s="14">
        <f t="shared" si="0"/>
        <v>2900055.81</v>
      </c>
      <c r="R10" s="14">
        <f t="shared" si="0"/>
        <v>7805269.4699999997</v>
      </c>
      <c r="S10" s="14">
        <f>SUM(S11:S15)</f>
        <v>0</v>
      </c>
      <c r="T10" s="4">
        <f>SUM(T11:T15)</f>
        <v>37857815.439999998</v>
      </c>
    </row>
    <row r="11" spans="5:21" x14ac:dyDescent="0.25">
      <c r="E11" s="5" t="s">
        <v>2</v>
      </c>
      <c r="F11" s="6">
        <v>30350365</v>
      </c>
      <c r="G11" s="6">
        <v>31043771.780000001</v>
      </c>
      <c r="H11" s="11">
        <v>2100500</v>
      </c>
      <c r="I11" s="11">
        <v>2047500</v>
      </c>
      <c r="J11" s="11">
        <v>2161257.73</v>
      </c>
      <c r="K11" s="11">
        <v>2155500</v>
      </c>
      <c r="L11" s="11">
        <v>2321547.0699999998</v>
      </c>
      <c r="M11" s="11">
        <v>2098000</v>
      </c>
      <c r="N11" s="11">
        <v>2055500</v>
      </c>
      <c r="O11" s="11">
        <v>2233906.7799999998</v>
      </c>
      <c r="P11" s="11">
        <v>2196000</v>
      </c>
      <c r="Q11" s="11">
        <v>2216000</v>
      </c>
      <c r="R11" s="11">
        <v>4700065.2699999996</v>
      </c>
      <c r="S11" s="11"/>
      <c r="T11" s="6">
        <f>+H11+I11+J11+K11+L11+M11+N11+O11+P11+Q11+R11</f>
        <v>26285776.850000001</v>
      </c>
    </row>
    <row r="12" spans="5:21" x14ac:dyDescent="0.25">
      <c r="E12" s="5" t="s">
        <v>3</v>
      </c>
      <c r="F12" s="6">
        <v>10135618</v>
      </c>
      <c r="G12" s="6">
        <v>9442211.2200000007</v>
      </c>
      <c r="H12" s="11">
        <v>349150</v>
      </c>
      <c r="I12" s="12">
        <v>352150</v>
      </c>
      <c r="J12" s="11">
        <v>352150</v>
      </c>
      <c r="K12" s="11">
        <v>356000</v>
      </c>
      <c r="L12" s="11">
        <v>2039833.33</v>
      </c>
      <c r="M12" s="11">
        <v>379663.89</v>
      </c>
      <c r="N12" s="11">
        <v>286000</v>
      </c>
      <c r="O12" s="11">
        <v>536000</v>
      </c>
      <c r="P12" s="11">
        <v>330333.33</v>
      </c>
      <c r="Q12" s="11">
        <v>356000</v>
      </c>
      <c r="R12" s="11">
        <v>2769812.49</v>
      </c>
      <c r="S12" s="11"/>
      <c r="T12" s="6">
        <f>+H12+I12+J12+K12+L12+M12+N12+O12+P12+Q12+R12</f>
        <v>8107093.040000001</v>
      </c>
    </row>
    <row r="13" spans="5:21" x14ac:dyDescent="0.25">
      <c r="E13" s="5" t="s">
        <v>4</v>
      </c>
      <c r="F13" s="6">
        <v>0</v>
      </c>
      <c r="G13" s="6">
        <v>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1">
        <v>0</v>
      </c>
      <c r="N13" s="11">
        <v>0</v>
      </c>
      <c r="O13" s="11">
        <v>0</v>
      </c>
      <c r="P13" s="11">
        <v>0</v>
      </c>
      <c r="Q13" s="11">
        <v>0</v>
      </c>
      <c r="R13" s="11">
        <v>0</v>
      </c>
      <c r="S13" s="11"/>
      <c r="T13" s="6">
        <f>+H13+I13+J13+K13+L13+M13+N13+O13+P13+Q13+R13</f>
        <v>0</v>
      </c>
      <c r="U13" s="10"/>
    </row>
    <row r="14" spans="5:21" x14ac:dyDescent="0.25">
      <c r="E14" s="5" t="s">
        <v>5</v>
      </c>
      <c r="F14" s="6">
        <v>0</v>
      </c>
      <c r="G14" s="6">
        <v>0</v>
      </c>
      <c r="H14" s="11">
        <v>0</v>
      </c>
      <c r="I14" s="11">
        <v>0</v>
      </c>
      <c r="J14" s="11">
        <v>0</v>
      </c>
      <c r="K14" s="11">
        <v>0</v>
      </c>
      <c r="L14" s="11">
        <v>0</v>
      </c>
      <c r="M14" s="11">
        <v>0</v>
      </c>
      <c r="N14" s="11">
        <v>0</v>
      </c>
      <c r="O14" s="11">
        <v>0</v>
      </c>
      <c r="P14" s="11">
        <v>0</v>
      </c>
      <c r="Q14" s="11">
        <v>0</v>
      </c>
      <c r="R14" s="11">
        <v>0</v>
      </c>
      <c r="S14" s="11"/>
      <c r="T14" s="6">
        <f>+H14+I14+J14+K14+L14+M14+N14+O14+P14+Q14+R14</f>
        <v>0</v>
      </c>
    </row>
    <row r="15" spans="5:21" x14ac:dyDescent="0.25">
      <c r="E15" s="5" t="s">
        <v>6</v>
      </c>
      <c r="F15" s="6">
        <v>4571699</v>
      </c>
      <c r="G15" s="6">
        <f>+F15</f>
        <v>4571699</v>
      </c>
      <c r="H15" s="11">
        <v>307571.06</v>
      </c>
      <c r="I15" s="11">
        <v>299533.76</v>
      </c>
      <c r="J15" s="11">
        <v>305535.86</v>
      </c>
      <c r="K15" s="11">
        <v>319151.96999999997</v>
      </c>
      <c r="L15" s="11">
        <v>315178.77</v>
      </c>
      <c r="M15" s="11">
        <v>310605.02</v>
      </c>
      <c r="N15" s="11">
        <v>304064.27</v>
      </c>
      <c r="O15" s="11">
        <v>314757.21000000002</v>
      </c>
      <c r="P15" s="11">
        <v>325100.11</v>
      </c>
      <c r="Q15" s="11">
        <v>328055.81</v>
      </c>
      <c r="R15" s="11">
        <v>335391.71000000002</v>
      </c>
      <c r="S15" s="11"/>
      <c r="T15" s="6">
        <f>+H15+I15+J15+K15+L15+M15+N15+O15+P15+Q15+R15</f>
        <v>3464945.55</v>
      </c>
    </row>
    <row r="16" spans="5:21" x14ac:dyDescent="0.25">
      <c r="E16" s="3" t="s">
        <v>7</v>
      </c>
      <c r="F16" s="4">
        <f>SUM(F17:F25)</f>
        <v>33098941</v>
      </c>
      <c r="G16" s="4">
        <f>SUM(G17:G25)</f>
        <v>38032451.999999993</v>
      </c>
      <c r="H16" s="14">
        <f>SUM(H17:H25)</f>
        <v>1212631.01</v>
      </c>
      <c r="I16" s="14">
        <f t="shared" ref="I16:R16" si="1">SUM(I17:I25)</f>
        <v>1644745.92</v>
      </c>
      <c r="J16" s="14">
        <f t="shared" si="1"/>
        <v>2885695.95</v>
      </c>
      <c r="K16" s="14">
        <f t="shared" si="1"/>
        <v>3118151.04</v>
      </c>
      <c r="L16" s="14">
        <f t="shared" si="1"/>
        <v>2577605.12</v>
      </c>
      <c r="M16" s="14">
        <f>SUM(M17:M25)</f>
        <v>3469338.3600000003</v>
      </c>
      <c r="N16" s="14">
        <f t="shared" si="1"/>
        <v>1555914.04</v>
      </c>
      <c r="O16" s="14">
        <f t="shared" si="1"/>
        <v>2874116.4800000004</v>
      </c>
      <c r="P16" s="14">
        <f t="shared" si="1"/>
        <v>2727712</v>
      </c>
      <c r="Q16" s="14">
        <f t="shared" si="1"/>
        <v>3899753.98</v>
      </c>
      <c r="R16" s="14">
        <f t="shared" si="1"/>
        <v>3902043.7</v>
      </c>
      <c r="S16" s="14">
        <f>SUM(S17:S25)</f>
        <v>0</v>
      </c>
      <c r="T16" s="4">
        <f>SUM(T17:T25)</f>
        <v>29867707.600000001</v>
      </c>
    </row>
    <row r="17" spans="5:21" x14ac:dyDescent="0.25">
      <c r="E17" s="5" t="s">
        <v>8</v>
      </c>
      <c r="F17" s="6">
        <v>2881000</v>
      </c>
      <c r="G17" s="6">
        <v>2699000</v>
      </c>
      <c r="H17" s="11">
        <v>16118.21</v>
      </c>
      <c r="I17" s="11">
        <v>230150.24</v>
      </c>
      <c r="J17" s="11">
        <v>151469.98000000001</v>
      </c>
      <c r="K17" s="11">
        <v>71665</v>
      </c>
      <c r="L17" s="11">
        <v>294555.15000000002</v>
      </c>
      <c r="M17" s="11">
        <v>84490.02</v>
      </c>
      <c r="N17" s="11">
        <v>252970.51</v>
      </c>
      <c r="O17" s="11">
        <v>174125.49</v>
      </c>
      <c r="P17" s="11">
        <v>84984.73</v>
      </c>
      <c r="Q17" s="11">
        <v>253574.46</v>
      </c>
      <c r="R17" s="11">
        <v>240105.12</v>
      </c>
      <c r="S17" s="11"/>
      <c r="T17" s="6">
        <f t="shared" ref="T17:T25" si="2">+H17+I17+J17+K17+L17+M17+N17+O17+P17+Q17+R17</f>
        <v>1854208.9100000001</v>
      </c>
    </row>
    <row r="18" spans="5:21" x14ac:dyDescent="0.25">
      <c r="E18" s="5" t="s">
        <v>9</v>
      </c>
      <c r="F18" s="6">
        <v>690000</v>
      </c>
      <c r="G18" s="6">
        <v>1870000</v>
      </c>
      <c r="H18" s="11">
        <v>24507.599999999999</v>
      </c>
      <c r="I18" s="11">
        <v>42060.29</v>
      </c>
      <c r="J18" s="11">
        <v>200604.01</v>
      </c>
      <c r="K18" s="11">
        <v>248114.54</v>
      </c>
      <c r="L18" s="11">
        <v>379430.43</v>
      </c>
      <c r="M18" s="11">
        <v>44180.01</v>
      </c>
      <c r="N18" s="11">
        <v>40000.01</v>
      </c>
      <c r="O18" s="11">
        <v>40000.01</v>
      </c>
      <c r="P18" s="11">
        <v>40000.01</v>
      </c>
      <c r="Q18" s="11">
        <v>25000</v>
      </c>
      <c r="R18" s="11">
        <v>302460.03999999998</v>
      </c>
      <c r="S18" s="11"/>
      <c r="T18" s="6">
        <f t="shared" si="2"/>
        <v>1386356.9500000002</v>
      </c>
    </row>
    <row r="19" spans="5:21" x14ac:dyDescent="0.25">
      <c r="E19" s="5" t="s">
        <v>10</v>
      </c>
      <c r="F19" s="6">
        <v>1593222</v>
      </c>
      <c r="G19" s="6">
        <v>2191926</v>
      </c>
      <c r="H19" s="11">
        <v>0</v>
      </c>
      <c r="I19" s="11">
        <v>73437</v>
      </c>
      <c r="J19" s="11">
        <v>50900</v>
      </c>
      <c r="K19" s="11">
        <v>0</v>
      </c>
      <c r="L19" s="11">
        <v>497663.5</v>
      </c>
      <c r="M19" s="11">
        <v>81782.5</v>
      </c>
      <c r="N19" s="11">
        <v>80035</v>
      </c>
      <c r="O19" s="11">
        <v>52212.5</v>
      </c>
      <c r="P19" s="11">
        <v>85920</v>
      </c>
      <c r="Q19" s="11">
        <v>371793.36</v>
      </c>
      <c r="R19" s="11">
        <v>0</v>
      </c>
      <c r="S19" s="11"/>
      <c r="T19" s="6">
        <f t="shared" si="2"/>
        <v>1293743.8599999999</v>
      </c>
    </row>
    <row r="20" spans="5:21" x14ac:dyDescent="0.25">
      <c r="E20" s="5" t="s">
        <v>11</v>
      </c>
      <c r="F20" s="6">
        <v>12000</v>
      </c>
      <c r="G20" s="6">
        <v>744302.13</v>
      </c>
      <c r="H20" s="11">
        <v>189004.95</v>
      </c>
      <c r="I20" s="11">
        <v>21300</v>
      </c>
      <c r="J20" s="11">
        <v>0</v>
      </c>
      <c r="K20" s="11">
        <v>0</v>
      </c>
      <c r="L20" s="11">
        <v>131952.32000000001</v>
      </c>
      <c r="M20" s="11">
        <v>112862.13</v>
      </c>
      <c r="N20" s="11">
        <v>0</v>
      </c>
      <c r="O20" s="11">
        <v>0</v>
      </c>
      <c r="P20" s="11">
        <v>594067.15</v>
      </c>
      <c r="Q20" s="11">
        <v>3747.01</v>
      </c>
      <c r="R20" s="11">
        <v>81939.899999999994</v>
      </c>
      <c r="S20" s="11"/>
      <c r="T20" s="6">
        <f t="shared" si="2"/>
        <v>1134873.46</v>
      </c>
    </row>
    <row r="21" spans="5:21" x14ac:dyDescent="0.25">
      <c r="E21" s="5" t="s">
        <v>12</v>
      </c>
      <c r="F21" s="6">
        <v>9315127</v>
      </c>
      <c r="G21" s="6">
        <v>8864127</v>
      </c>
      <c r="H21" s="11">
        <v>570634.94999999995</v>
      </c>
      <c r="I21" s="11">
        <v>570634.94999999995</v>
      </c>
      <c r="J21" s="11">
        <v>791418.95</v>
      </c>
      <c r="K21" s="11">
        <v>579960.02</v>
      </c>
      <c r="L21" s="11">
        <v>577870.06999999995</v>
      </c>
      <c r="M21" s="11">
        <v>582049.96</v>
      </c>
      <c r="N21" s="11">
        <v>584621.55000000005</v>
      </c>
      <c r="O21" s="11">
        <v>591454.71999999997</v>
      </c>
      <c r="P21" s="11">
        <v>269058.64</v>
      </c>
      <c r="Q21" s="11">
        <v>1547364.39</v>
      </c>
      <c r="R21" s="11">
        <v>617829.88</v>
      </c>
      <c r="S21" s="11"/>
      <c r="T21" s="6">
        <f t="shared" si="2"/>
        <v>7282898.0799999991</v>
      </c>
    </row>
    <row r="22" spans="5:21" x14ac:dyDescent="0.25">
      <c r="E22" s="5" t="s">
        <v>13</v>
      </c>
      <c r="F22" s="6">
        <v>4761600</v>
      </c>
      <c r="G22" s="6">
        <v>4595111</v>
      </c>
      <c r="H22" s="11">
        <v>232505.3</v>
      </c>
      <c r="I22" s="11">
        <v>527303.43999999994</v>
      </c>
      <c r="J22" s="11">
        <v>253215.58</v>
      </c>
      <c r="K22" s="11">
        <v>238551.63</v>
      </c>
      <c r="L22" s="11">
        <v>244859.86</v>
      </c>
      <c r="M22" s="11">
        <v>275801.46000000002</v>
      </c>
      <c r="N22" s="11">
        <v>297738.96999999997</v>
      </c>
      <c r="O22" s="11">
        <v>573911.86</v>
      </c>
      <c r="P22" s="11"/>
      <c r="Q22" s="11">
        <v>1078594.27</v>
      </c>
      <c r="R22" s="11">
        <v>300001.76</v>
      </c>
      <c r="S22" s="11"/>
      <c r="T22" s="6">
        <f t="shared" si="2"/>
        <v>4022484.13</v>
      </c>
    </row>
    <row r="23" spans="5:21" ht="31.5" customHeight="1" x14ac:dyDescent="0.25">
      <c r="E23" s="17" t="s">
        <v>14</v>
      </c>
      <c r="F23" s="6">
        <v>3050000</v>
      </c>
      <c r="G23" s="6">
        <v>2602380</v>
      </c>
      <c r="H23" s="11">
        <v>0</v>
      </c>
      <c r="I23" s="11">
        <v>0</v>
      </c>
      <c r="J23" s="11">
        <v>812507.88</v>
      </c>
      <c r="K23" s="11">
        <v>0</v>
      </c>
      <c r="L23" s="11">
        <v>271413.78999999998</v>
      </c>
      <c r="M23" s="11">
        <v>41680</v>
      </c>
      <c r="N23" s="11">
        <v>0</v>
      </c>
      <c r="O23" s="11">
        <v>658913.18000000005</v>
      </c>
      <c r="P23" s="11"/>
      <c r="Q23" s="11">
        <v>0</v>
      </c>
      <c r="R23" s="11">
        <v>0</v>
      </c>
      <c r="S23" s="11"/>
      <c r="T23" s="6">
        <f t="shared" si="2"/>
        <v>1784514.85</v>
      </c>
    </row>
    <row r="24" spans="5:21" x14ac:dyDescent="0.25">
      <c r="E24" s="5" t="s">
        <v>15</v>
      </c>
      <c r="F24" s="6">
        <v>6895992</v>
      </c>
      <c r="G24" s="6">
        <v>11099192</v>
      </c>
      <c r="H24" s="11">
        <v>179860</v>
      </c>
      <c r="I24" s="11">
        <v>179860</v>
      </c>
      <c r="J24" s="11">
        <v>527639.55000000005</v>
      </c>
      <c r="K24" s="11">
        <v>1979859.85</v>
      </c>
      <c r="L24" s="11">
        <v>179860</v>
      </c>
      <c r="M24" s="11">
        <v>2237897.08</v>
      </c>
      <c r="N24" s="11">
        <v>300548</v>
      </c>
      <c r="O24" s="11">
        <v>783498.72</v>
      </c>
      <c r="P24" s="11">
        <v>1503682.23</v>
      </c>
      <c r="Q24" s="11">
        <v>603513.89</v>
      </c>
      <c r="R24" s="11">
        <v>564707</v>
      </c>
      <c r="S24" s="11"/>
      <c r="T24" s="6">
        <f t="shared" si="2"/>
        <v>9040926.3200000003</v>
      </c>
    </row>
    <row r="25" spans="5:21" x14ac:dyDescent="0.25">
      <c r="E25" s="5" t="s">
        <v>16</v>
      </c>
      <c r="F25" s="6">
        <v>3900000</v>
      </c>
      <c r="G25" s="6">
        <v>3366413.87</v>
      </c>
      <c r="H25" s="11">
        <v>0</v>
      </c>
      <c r="I25" s="11">
        <v>0</v>
      </c>
      <c r="J25" s="11">
        <v>97940</v>
      </c>
      <c r="K25" s="11">
        <v>0</v>
      </c>
      <c r="L25" s="11">
        <v>0</v>
      </c>
      <c r="M25" s="11">
        <v>8595.2000000000007</v>
      </c>
      <c r="N25" s="11">
        <v>0</v>
      </c>
      <c r="O25" s="11">
        <v>0</v>
      </c>
      <c r="P25" s="11">
        <v>149999.24</v>
      </c>
      <c r="Q25" s="11">
        <v>16166.6</v>
      </c>
      <c r="R25" s="11">
        <v>1795000</v>
      </c>
      <c r="S25" s="11"/>
      <c r="T25" s="6">
        <f t="shared" si="2"/>
        <v>2067701.04</v>
      </c>
    </row>
    <row r="26" spans="5:21" x14ac:dyDescent="0.25">
      <c r="E26" s="3" t="s">
        <v>17</v>
      </c>
      <c r="F26" s="4">
        <f>SUM(F27:F35)</f>
        <v>12035450</v>
      </c>
      <c r="G26" s="4">
        <f>SUM(G27:G35)</f>
        <v>4646450</v>
      </c>
      <c r="H26" s="14">
        <f>SUM(H27:H35)</f>
        <v>0</v>
      </c>
      <c r="I26" s="14">
        <f t="shared" ref="I26:R26" si="3">SUM(I27:I35)</f>
        <v>0</v>
      </c>
      <c r="J26" s="14">
        <f t="shared" si="3"/>
        <v>796434.6</v>
      </c>
      <c r="K26" s="14">
        <f t="shared" si="3"/>
        <v>200000</v>
      </c>
      <c r="L26" s="14">
        <f t="shared" si="3"/>
        <v>365922.10000000003</v>
      </c>
      <c r="M26" s="14">
        <f>SUM(M27:M35)</f>
        <v>324303.25</v>
      </c>
      <c r="N26" s="14">
        <f t="shared" si="3"/>
        <v>200000</v>
      </c>
      <c r="O26" s="14">
        <f t="shared" si="3"/>
        <v>280621.22000000003</v>
      </c>
      <c r="P26" s="14">
        <f t="shared" si="3"/>
        <v>200000</v>
      </c>
      <c r="Q26" s="14">
        <f t="shared" si="3"/>
        <v>302525.68</v>
      </c>
      <c r="R26" s="14">
        <f t="shared" si="3"/>
        <v>682106.58</v>
      </c>
      <c r="S26" s="14">
        <f>SUM(S27:S35)</f>
        <v>0</v>
      </c>
      <c r="T26" s="4">
        <f>SUM(T27:T35)</f>
        <v>3351913.43</v>
      </c>
      <c r="U26" s="16"/>
    </row>
    <row r="27" spans="5:21" x14ac:dyDescent="0.25">
      <c r="E27" s="5" t="s">
        <v>18</v>
      </c>
      <c r="F27" s="6">
        <v>262000</v>
      </c>
      <c r="G27" s="6">
        <v>186650</v>
      </c>
      <c r="H27" s="11">
        <v>0</v>
      </c>
      <c r="I27" s="11">
        <v>0</v>
      </c>
      <c r="J27" s="11">
        <v>0</v>
      </c>
      <c r="K27" s="11">
        <v>0</v>
      </c>
      <c r="L27" s="11">
        <v>41897.089999999997</v>
      </c>
      <c r="M27" s="11">
        <v>33474.230000000003</v>
      </c>
      <c r="N27" s="11">
        <v>0</v>
      </c>
      <c r="O27" s="11">
        <v>20750.2</v>
      </c>
      <c r="P27" s="11"/>
      <c r="Q27" s="11">
        <v>28832.86</v>
      </c>
      <c r="R27" s="11">
        <v>7979.28</v>
      </c>
      <c r="S27" s="11"/>
      <c r="T27" s="6">
        <f t="shared" ref="T27:T35" si="4">+H27+I27+J27+K27+L27+M27+N27+O27+P27+Q27+R27</f>
        <v>132933.66</v>
      </c>
    </row>
    <row r="28" spans="5:21" x14ac:dyDescent="0.25">
      <c r="E28" s="5" t="s">
        <v>19</v>
      </c>
      <c r="F28" s="6">
        <v>198950</v>
      </c>
      <c r="G28" s="6">
        <v>214850</v>
      </c>
      <c r="H28" s="11">
        <v>0</v>
      </c>
      <c r="I28" s="11">
        <v>0</v>
      </c>
      <c r="J28" s="11">
        <v>196434.6</v>
      </c>
      <c r="K28" s="11">
        <v>0</v>
      </c>
      <c r="L28" s="11">
        <v>0</v>
      </c>
      <c r="M28" s="11">
        <v>0</v>
      </c>
      <c r="N28" s="11">
        <v>0</v>
      </c>
      <c r="O28" s="11">
        <v>0</v>
      </c>
      <c r="P28" s="11"/>
      <c r="Q28" s="11">
        <v>0</v>
      </c>
      <c r="R28" s="11">
        <v>17700</v>
      </c>
      <c r="S28" s="11"/>
      <c r="T28" s="6">
        <f t="shared" si="4"/>
        <v>214134.6</v>
      </c>
    </row>
    <row r="29" spans="5:21" x14ac:dyDescent="0.25">
      <c r="E29" s="5" t="s">
        <v>20</v>
      </c>
      <c r="F29" s="6">
        <v>102000</v>
      </c>
      <c r="G29" s="6">
        <v>121104.34</v>
      </c>
      <c r="H29" s="11">
        <v>0</v>
      </c>
      <c r="I29" s="11">
        <v>0</v>
      </c>
      <c r="J29" s="11">
        <v>0</v>
      </c>
      <c r="K29" s="11">
        <v>0</v>
      </c>
      <c r="L29" s="11">
        <v>29774.94</v>
      </c>
      <c r="M29" s="11">
        <v>0</v>
      </c>
      <c r="N29" s="11">
        <v>0</v>
      </c>
      <c r="O29" s="11">
        <v>24072</v>
      </c>
      <c r="P29" s="11"/>
      <c r="Q29" s="11">
        <v>0</v>
      </c>
      <c r="R29" s="11">
        <v>14312.22</v>
      </c>
      <c r="S29" s="11"/>
      <c r="T29" s="6">
        <f t="shared" si="4"/>
        <v>68159.16</v>
      </c>
    </row>
    <row r="30" spans="5:21" x14ac:dyDescent="0.25">
      <c r="E30" s="5" t="s">
        <v>21</v>
      </c>
      <c r="F30" s="6">
        <v>0</v>
      </c>
      <c r="G30" s="6">
        <v>4720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  <c r="P30" s="11"/>
      <c r="Q30" s="11">
        <v>0</v>
      </c>
      <c r="R30" s="11">
        <v>0</v>
      </c>
      <c r="S30" s="11"/>
      <c r="T30" s="6">
        <f t="shared" si="4"/>
        <v>0</v>
      </c>
    </row>
    <row r="31" spans="5:21" x14ac:dyDescent="0.25">
      <c r="E31" s="5" t="s">
        <v>22</v>
      </c>
      <c r="F31" s="6">
        <v>205000</v>
      </c>
      <c r="G31" s="6">
        <v>216000</v>
      </c>
      <c r="H31" s="11">
        <v>0</v>
      </c>
      <c r="I31" s="11">
        <v>0</v>
      </c>
      <c r="J31" s="11">
        <v>0</v>
      </c>
      <c r="K31" s="11">
        <v>0</v>
      </c>
      <c r="L31" s="11">
        <v>4720</v>
      </c>
      <c r="M31" s="11">
        <v>0</v>
      </c>
      <c r="N31" s="11">
        <v>0</v>
      </c>
      <c r="O31" s="11">
        <v>0</v>
      </c>
      <c r="P31" s="11"/>
      <c r="Q31" s="11">
        <v>0</v>
      </c>
      <c r="R31" s="11">
        <v>0</v>
      </c>
      <c r="S31" s="11"/>
      <c r="T31" s="6">
        <f t="shared" si="4"/>
        <v>4720</v>
      </c>
    </row>
    <row r="32" spans="5:21" x14ac:dyDescent="0.25">
      <c r="E32" s="5" t="s">
        <v>23</v>
      </c>
      <c r="F32" s="6">
        <v>0</v>
      </c>
      <c r="G32" s="6">
        <v>0</v>
      </c>
      <c r="H32" s="11">
        <v>0</v>
      </c>
      <c r="I32" s="11">
        <v>0</v>
      </c>
      <c r="J32" s="11">
        <v>0</v>
      </c>
      <c r="K32" s="11">
        <v>0</v>
      </c>
      <c r="L32" s="11">
        <v>0</v>
      </c>
      <c r="M32" s="11">
        <v>0</v>
      </c>
      <c r="N32" s="11">
        <v>0</v>
      </c>
      <c r="O32" s="11">
        <v>0</v>
      </c>
      <c r="P32" s="11"/>
      <c r="Q32" s="11">
        <v>0</v>
      </c>
      <c r="R32" s="11">
        <v>0</v>
      </c>
      <c r="S32" s="11"/>
      <c r="T32" s="6">
        <f t="shared" si="4"/>
        <v>0</v>
      </c>
    </row>
    <row r="33" spans="5:20" x14ac:dyDescent="0.25">
      <c r="E33" s="5" t="s">
        <v>24</v>
      </c>
      <c r="F33" s="6">
        <v>3084000</v>
      </c>
      <c r="G33" s="6">
        <v>3096910</v>
      </c>
      <c r="H33" s="11">
        <v>0</v>
      </c>
      <c r="I33" s="11">
        <v>0</v>
      </c>
      <c r="J33" s="11">
        <v>600000</v>
      </c>
      <c r="K33" s="11">
        <v>200000</v>
      </c>
      <c r="L33" s="11">
        <v>200000</v>
      </c>
      <c r="M33" s="11">
        <v>207400</v>
      </c>
      <c r="N33" s="11">
        <v>200000</v>
      </c>
      <c r="O33" s="11">
        <v>200000</v>
      </c>
      <c r="P33" s="11">
        <v>200000</v>
      </c>
      <c r="Q33" s="11">
        <v>200000</v>
      </c>
      <c r="R33" s="11">
        <v>546012</v>
      </c>
      <c r="S33" s="11"/>
      <c r="T33" s="6">
        <f t="shared" si="4"/>
        <v>2553412</v>
      </c>
    </row>
    <row r="34" spans="5:20" ht="30" x14ac:dyDescent="0.25">
      <c r="E34" s="17" t="s">
        <v>25</v>
      </c>
      <c r="F34" s="6">
        <v>0</v>
      </c>
      <c r="G34" s="6">
        <v>0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  <c r="P34" s="11"/>
      <c r="Q34" s="11"/>
      <c r="R34" s="11">
        <v>0</v>
      </c>
      <c r="S34" s="11"/>
      <c r="T34" s="6">
        <f t="shared" si="4"/>
        <v>0</v>
      </c>
    </row>
    <row r="35" spans="5:20" x14ac:dyDescent="0.25">
      <c r="E35" s="5" t="s">
        <v>26</v>
      </c>
      <c r="F35" s="6">
        <v>8183500</v>
      </c>
      <c r="G35" s="6">
        <v>806215.66</v>
      </c>
      <c r="H35" s="11">
        <v>0</v>
      </c>
      <c r="I35" s="11">
        <v>0</v>
      </c>
      <c r="J35" s="11">
        <v>0</v>
      </c>
      <c r="K35" s="11">
        <v>0</v>
      </c>
      <c r="L35" s="11">
        <v>89530.07</v>
      </c>
      <c r="M35" s="11">
        <v>83429.02</v>
      </c>
      <c r="N35" s="11"/>
      <c r="O35" s="11">
        <v>35799.019999999997</v>
      </c>
      <c r="P35" s="11"/>
      <c r="Q35" s="11">
        <v>73692.820000000007</v>
      </c>
      <c r="R35" s="11">
        <v>96103.08</v>
      </c>
      <c r="S35" s="11"/>
      <c r="T35" s="6">
        <f t="shared" si="4"/>
        <v>378554.01000000007</v>
      </c>
    </row>
    <row r="36" spans="5:20" x14ac:dyDescent="0.25">
      <c r="E36" s="3" t="s">
        <v>27</v>
      </c>
      <c r="F36" s="4">
        <f>SUM(F37:F44)</f>
        <v>1287000</v>
      </c>
      <c r="G36" s="4">
        <f>SUM(G37:G44)</f>
        <v>2178489</v>
      </c>
      <c r="H36" s="14">
        <f>SUM(H37:H44)</f>
        <v>0</v>
      </c>
      <c r="I36" s="14">
        <f>SUM(I37:I44)</f>
        <v>1039410.73</v>
      </c>
      <c r="J36" s="14">
        <f t="shared" ref="J36:S36" si="5">SUM(J37:J44)</f>
        <v>1058533.52</v>
      </c>
      <c r="K36" s="14">
        <f t="shared" si="5"/>
        <v>0</v>
      </c>
      <c r="L36" s="14">
        <f t="shared" si="5"/>
        <v>80544</v>
      </c>
      <c r="M36" s="14">
        <f t="shared" si="5"/>
        <v>0</v>
      </c>
      <c r="N36" s="14">
        <f t="shared" si="5"/>
        <v>0</v>
      </c>
      <c r="O36" s="14">
        <f t="shared" si="5"/>
        <v>0</v>
      </c>
      <c r="P36" s="14">
        <f t="shared" si="5"/>
        <v>0</v>
      </c>
      <c r="Q36" s="14">
        <f t="shared" si="5"/>
        <v>0</v>
      </c>
      <c r="R36" s="14">
        <f t="shared" si="5"/>
        <v>0</v>
      </c>
      <c r="S36" s="14">
        <f t="shared" si="5"/>
        <v>0</v>
      </c>
      <c r="T36" s="4">
        <f>+H36+I36+L36+J36</f>
        <v>2178488.25</v>
      </c>
    </row>
    <row r="37" spans="5:20" x14ac:dyDescent="0.25">
      <c r="E37" s="5" t="s">
        <v>28</v>
      </c>
      <c r="F37" s="6">
        <v>0</v>
      </c>
      <c r="G37" s="6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0</v>
      </c>
      <c r="P37" s="11"/>
      <c r="Q37" s="11"/>
      <c r="R37" s="11"/>
      <c r="S37" s="11"/>
      <c r="T37" s="6">
        <f t="shared" ref="T37:T51" si="6">+H37+I37+J37+K37+L37+M37+N37+O37+P37+Q37+R37</f>
        <v>0</v>
      </c>
    </row>
    <row r="38" spans="5:20" x14ac:dyDescent="0.25">
      <c r="E38" s="5" t="s">
        <v>29</v>
      </c>
      <c r="F38" s="6">
        <v>0</v>
      </c>
      <c r="G38" s="6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  <c r="P38" s="11"/>
      <c r="Q38" s="11"/>
      <c r="R38" s="11"/>
      <c r="S38" s="11"/>
      <c r="T38" s="6">
        <f t="shared" si="6"/>
        <v>0</v>
      </c>
    </row>
    <row r="39" spans="5:20" x14ac:dyDescent="0.25">
      <c r="E39" s="5" t="s">
        <v>30</v>
      </c>
      <c r="F39" s="6">
        <v>0</v>
      </c>
      <c r="G39" s="6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  <c r="P39" s="11"/>
      <c r="Q39" s="11"/>
      <c r="R39" s="11"/>
      <c r="S39" s="11"/>
      <c r="T39" s="6">
        <f t="shared" si="6"/>
        <v>0</v>
      </c>
    </row>
    <row r="40" spans="5:20" ht="30" x14ac:dyDescent="0.25">
      <c r="E40" s="17" t="s">
        <v>31</v>
      </c>
      <c r="F40" s="6">
        <v>0</v>
      </c>
      <c r="G40" s="6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  <c r="P40" s="11"/>
      <c r="Q40" s="11"/>
      <c r="R40" s="11"/>
      <c r="S40" s="11"/>
      <c r="T40" s="6">
        <f t="shared" si="6"/>
        <v>0</v>
      </c>
    </row>
    <row r="41" spans="5:20" ht="30" x14ac:dyDescent="0.25">
      <c r="E41" s="17" t="s">
        <v>32</v>
      </c>
      <c r="F41" s="6">
        <v>0</v>
      </c>
      <c r="G41" s="6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  <c r="P41" s="11"/>
      <c r="Q41" s="11"/>
      <c r="R41" s="11"/>
      <c r="S41" s="11"/>
      <c r="T41" s="6">
        <f t="shared" si="6"/>
        <v>0</v>
      </c>
    </row>
    <row r="42" spans="5:20" x14ac:dyDescent="0.25">
      <c r="E42" s="5" t="s">
        <v>33</v>
      </c>
      <c r="F42" s="6">
        <v>0</v>
      </c>
      <c r="G42" s="6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  <c r="P42" s="11"/>
      <c r="Q42" s="11"/>
      <c r="R42" s="11"/>
      <c r="S42" s="11"/>
      <c r="T42" s="6">
        <f t="shared" si="6"/>
        <v>0</v>
      </c>
    </row>
    <row r="43" spans="5:20" x14ac:dyDescent="0.25">
      <c r="E43" s="5" t="s">
        <v>34</v>
      </c>
      <c r="F43" s="6">
        <v>1287000</v>
      </c>
      <c r="G43" s="6">
        <v>2178489</v>
      </c>
      <c r="H43" s="11">
        <v>0</v>
      </c>
      <c r="I43" s="11">
        <v>1039410.73</v>
      </c>
      <c r="J43" s="11">
        <v>1058533.52</v>
      </c>
      <c r="K43" s="11">
        <v>0</v>
      </c>
      <c r="L43" s="11">
        <v>80544</v>
      </c>
      <c r="M43" s="11">
        <v>0</v>
      </c>
      <c r="N43" s="11">
        <v>0</v>
      </c>
      <c r="O43" s="11">
        <v>0</v>
      </c>
      <c r="P43" s="11"/>
      <c r="Q43" s="11"/>
      <c r="R43" s="11"/>
      <c r="S43" s="11"/>
      <c r="T43" s="6">
        <f t="shared" si="6"/>
        <v>2178488.25</v>
      </c>
    </row>
    <row r="44" spans="5:20" x14ac:dyDescent="0.25">
      <c r="E44" s="5" t="s">
        <v>35</v>
      </c>
      <c r="F44" s="6">
        <v>0</v>
      </c>
      <c r="G44" s="6">
        <v>0</v>
      </c>
      <c r="H44" s="11">
        <v>0</v>
      </c>
      <c r="I44" s="11"/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  <c r="P44" s="11"/>
      <c r="Q44" s="11"/>
      <c r="R44" s="11"/>
      <c r="S44" s="11"/>
      <c r="T44" s="6">
        <f t="shared" si="6"/>
        <v>0</v>
      </c>
    </row>
    <row r="45" spans="5:20" x14ac:dyDescent="0.25">
      <c r="E45" s="3" t="s">
        <v>36</v>
      </c>
      <c r="F45" s="4">
        <f>SUM(F46:F51)</f>
        <v>0</v>
      </c>
      <c r="G45" s="4">
        <f>SUM(G46:G51)</f>
        <v>0</v>
      </c>
      <c r="H45" s="14">
        <f>SUM(H46:H51)</f>
        <v>0</v>
      </c>
      <c r="I45" s="14">
        <f t="shared" ref="I45:S45" si="7">SUM(I46:I51)</f>
        <v>0</v>
      </c>
      <c r="J45" s="14">
        <f t="shared" si="7"/>
        <v>0</v>
      </c>
      <c r="K45" s="14">
        <f t="shared" si="7"/>
        <v>0</v>
      </c>
      <c r="L45" s="14">
        <f t="shared" si="7"/>
        <v>0</v>
      </c>
      <c r="M45" s="14">
        <f t="shared" si="7"/>
        <v>0</v>
      </c>
      <c r="N45" s="14">
        <f t="shared" si="7"/>
        <v>0</v>
      </c>
      <c r="O45" s="14">
        <f t="shared" si="7"/>
        <v>0</v>
      </c>
      <c r="P45" s="14">
        <f t="shared" si="7"/>
        <v>0</v>
      </c>
      <c r="Q45" s="14">
        <f t="shared" si="7"/>
        <v>0</v>
      </c>
      <c r="R45" s="14">
        <f t="shared" si="7"/>
        <v>0</v>
      </c>
      <c r="S45" s="14">
        <f t="shared" si="7"/>
        <v>0</v>
      </c>
      <c r="T45" s="6">
        <f t="shared" si="6"/>
        <v>0</v>
      </c>
    </row>
    <row r="46" spans="5:20" x14ac:dyDescent="0.25">
      <c r="E46" s="5" t="s">
        <v>37</v>
      </c>
      <c r="F46" s="6">
        <v>0</v>
      </c>
      <c r="G46" s="6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  <c r="P46" s="11">
        <v>0</v>
      </c>
      <c r="Q46" s="11">
        <v>0</v>
      </c>
      <c r="R46" s="11">
        <v>0</v>
      </c>
      <c r="S46" s="11"/>
      <c r="T46" s="6">
        <f t="shared" si="6"/>
        <v>0</v>
      </c>
    </row>
    <row r="47" spans="5:20" x14ac:dyDescent="0.25">
      <c r="E47" s="5" t="s">
        <v>38</v>
      </c>
      <c r="F47" s="6">
        <v>0</v>
      </c>
      <c r="G47" s="6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  <c r="P47" s="11">
        <v>0</v>
      </c>
      <c r="Q47" s="11">
        <v>0</v>
      </c>
      <c r="R47" s="11">
        <v>0</v>
      </c>
      <c r="S47" s="11"/>
      <c r="T47" s="6">
        <f t="shared" si="6"/>
        <v>0</v>
      </c>
    </row>
    <row r="48" spans="5:20" x14ac:dyDescent="0.25">
      <c r="E48" s="5" t="s">
        <v>39</v>
      </c>
      <c r="F48" s="6">
        <v>0</v>
      </c>
      <c r="G48" s="6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  <c r="P48" s="11">
        <v>0</v>
      </c>
      <c r="Q48" s="11">
        <v>0</v>
      </c>
      <c r="R48" s="11">
        <v>0</v>
      </c>
      <c r="S48" s="11"/>
      <c r="T48" s="6">
        <f t="shared" si="6"/>
        <v>0</v>
      </c>
    </row>
    <row r="49" spans="5:20" ht="30" x14ac:dyDescent="0.25">
      <c r="E49" s="17" t="s">
        <v>40</v>
      </c>
      <c r="F49" s="6">
        <v>0</v>
      </c>
      <c r="G49" s="6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  <c r="P49" s="11">
        <v>0</v>
      </c>
      <c r="Q49" s="11">
        <v>0</v>
      </c>
      <c r="R49" s="11">
        <v>0</v>
      </c>
      <c r="S49" s="11"/>
      <c r="T49" s="6">
        <f t="shared" si="6"/>
        <v>0</v>
      </c>
    </row>
    <row r="50" spans="5:20" x14ac:dyDescent="0.25">
      <c r="E50" s="5" t="s">
        <v>41</v>
      </c>
      <c r="F50" s="6">
        <v>0</v>
      </c>
      <c r="G50" s="6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  <c r="M50" s="11">
        <v>0</v>
      </c>
      <c r="N50" s="11">
        <v>0</v>
      </c>
      <c r="O50" s="11">
        <v>0</v>
      </c>
      <c r="P50" s="11">
        <v>0</v>
      </c>
      <c r="Q50" s="11">
        <v>0</v>
      </c>
      <c r="R50" s="11">
        <v>0</v>
      </c>
      <c r="S50" s="11"/>
      <c r="T50" s="6">
        <f t="shared" si="6"/>
        <v>0</v>
      </c>
    </row>
    <row r="51" spans="5:20" x14ac:dyDescent="0.25">
      <c r="E51" s="5" t="s">
        <v>42</v>
      </c>
      <c r="F51" s="6">
        <v>0</v>
      </c>
      <c r="G51" s="6">
        <v>0</v>
      </c>
      <c r="H51" s="11">
        <v>0</v>
      </c>
      <c r="I51" s="11">
        <v>0</v>
      </c>
      <c r="J51" s="11">
        <v>0</v>
      </c>
      <c r="K51" s="11">
        <v>0</v>
      </c>
      <c r="L51" s="11">
        <v>0</v>
      </c>
      <c r="M51" s="11">
        <v>0</v>
      </c>
      <c r="N51" s="11">
        <v>0</v>
      </c>
      <c r="O51" s="11">
        <v>0</v>
      </c>
      <c r="P51" s="11">
        <v>0</v>
      </c>
      <c r="Q51" s="11">
        <v>0</v>
      </c>
      <c r="R51" s="11">
        <v>0</v>
      </c>
      <c r="S51" s="11"/>
      <c r="T51" s="6">
        <f t="shared" si="6"/>
        <v>0</v>
      </c>
    </row>
    <row r="52" spans="5:20" x14ac:dyDescent="0.25">
      <c r="E52" s="3" t="s">
        <v>43</v>
      </c>
      <c r="F52" s="4">
        <f>SUM(F53:F61)</f>
        <v>198000</v>
      </c>
      <c r="G52" s="4">
        <f>SUM(G53:G61)</f>
        <v>3162000</v>
      </c>
      <c r="H52" s="14">
        <f>SUM(H53:H61)</f>
        <v>0</v>
      </c>
      <c r="I52" s="14">
        <f t="shared" ref="I52:S52" si="8">SUM(I53:I61)</f>
        <v>0</v>
      </c>
      <c r="J52" s="14">
        <f t="shared" si="8"/>
        <v>17539.990000000002</v>
      </c>
      <c r="K52" s="14">
        <f t="shared" si="8"/>
        <v>0</v>
      </c>
      <c r="L52" s="14">
        <f t="shared" si="8"/>
        <v>0</v>
      </c>
      <c r="M52" s="14">
        <f t="shared" si="8"/>
        <v>74800</v>
      </c>
      <c r="N52" s="14">
        <f>SUM(N53:N61)</f>
        <v>0</v>
      </c>
      <c r="O52" s="14">
        <f t="shared" si="8"/>
        <v>0</v>
      </c>
      <c r="P52" s="14">
        <f t="shared" si="8"/>
        <v>0</v>
      </c>
      <c r="Q52" s="14">
        <f t="shared" si="8"/>
        <v>0</v>
      </c>
      <c r="R52" s="14">
        <f t="shared" si="8"/>
        <v>3022575</v>
      </c>
      <c r="S52" s="14">
        <f t="shared" si="8"/>
        <v>0</v>
      </c>
      <c r="T52" s="4">
        <f>SUM(T53:T61)</f>
        <v>3114914.99</v>
      </c>
    </row>
    <row r="53" spans="5:20" x14ac:dyDescent="0.25">
      <c r="E53" s="5" t="s">
        <v>44</v>
      </c>
      <c r="F53" s="6">
        <v>108000</v>
      </c>
      <c r="G53" s="6">
        <v>178000</v>
      </c>
      <c r="H53" s="11">
        <v>0</v>
      </c>
      <c r="I53" s="11">
        <v>0</v>
      </c>
      <c r="J53" s="11">
        <v>17539.990000000002</v>
      </c>
      <c r="K53" s="11">
        <v>0</v>
      </c>
      <c r="L53" s="11">
        <v>0</v>
      </c>
      <c r="M53" s="11">
        <v>74800</v>
      </c>
      <c r="N53" s="11">
        <v>0</v>
      </c>
      <c r="O53" s="11">
        <v>0</v>
      </c>
      <c r="P53" s="11"/>
      <c r="Q53" s="11"/>
      <c r="R53" s="11">
        <v>58575</v>
      </c>
      <c r="S53" s="11"/>
      <c r="T53" s="6">
        <f t="shared" ref="T53:T62" si="9">+H53+I53+J53+K53+L53+M53+N53+O53+P53+Q53+R53</f>
        <v>150914.99</v>
      </c>
    </row>
    <row r="54" spans="5:20" x14ac:dyDescent="0.25">
      <c r="E54" s="5" t="s">
        <v>45</v>
      </c>
      <c r="F54" s="6">
        <v>90000</v>
      </c>
      <c r="G54" s="6">
        <v>20000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  <c r="M54" s="11">
        <v>0</v>
      </c>
      <c r="N54" s="11">
        <v>0</v>
      </c>
      <c r="O54" s="11">
        <v>0</v>
      </c>
      <c r="P54" s="11"/>
      <c r="Q54" s="11"/>
      <c r="R54" s="11">
        <v>0</v>
      </c>
      <c r="S54" s="11"/>
      <c r="T54" s="6">
        <f t="shared" si="9"/>
        <v>0</v>
      </c>
    </row>
    <row r="55" spans="5:20" x14ac:dyDescent="0.25">
      <c r="E55" s="5" t="s">
        <v>46</v>
      </c>
      <c r="F55" s="6">
        <v>0</v>
      </c>
      <c r="G55" s="6"/>
      <c r="H55" s="11">
        <v>0</v>
      </c>
      <c r="I55" s="11">
        <v>0</v>
      </c>
      <c r="J55" s="11">
        <v>0</v>
      </c>
      <c r="K55" s="11">
        <v>0</v>
      </c>
      <c r="L55" s="11">
        <v>0</v>
      </c>
      <c r="M55" s="11">
        <v>0</v>
      </c>
      <c r="N55" s="11">
        <v>0</v>
      </c>
      <c r="O55" s="11">
        <v>0</v>
      </c>
      <c r="P55" s="11"/>
      <c r="Q55" s="11"/>
      <c r="R55" s="11">
        <v>0</v>
      </c>
      <c r="S55" s="11"/>
      <c r="T55" s="6">
        <f t="shared" si="9"/>
        <v>0</v>
      </c>
    </row>
    <row r="56" spans="5:20" x14ac:dyDescent="0.25">
      <c r="E56" s="5" t="s">
        <v>47</v>
      </c>
      <c r="F56" s="6">
        <v>0</v>
      </c>
      <c r="G56" s="6">
        <v>0</v>
      </c>
      <c r="H56" s="11">
        <v>0</v>
      </c>
      <c r="I56" s="11">
        <v>0</v>
      </c>
      <c r="J56" s="11">
        <v>0</v>
      </c>
      <c r="K56" s="11">
        <v>0</v>
      </c>
      <c r="L56" s="11">
        <v>0</v>
      </c>
      <c r="M56" s="11">
        <v>0</v>
      </c>
      <c r="N56" s="11">
        <v>0</v>
      </c>
      <c r="O56" s="11">
        <v>0</v>
      </c>
      <c r="P56" s="11"/>
      <c r="Q56" s="11"/>
      <c r="R56" s="11">
        <v>0</v>
      </c>
      <c r="S56" s="11"/>
      <c r="T56" s="6">
        <f t="shared" si="9"/>
        <v>0</v>
      </c>
    </row>
    <row r="57" spans="5:20" x14ac:dyDescent="0.25">
      <c r="E57" s="5" t="s">
        <v>48</v>
      </c>
      <c r="F57" s="6">
        <v>0</v>
      </c>
      <c r="G57" s="6">
        <v>2964000</v>
      </c>
      <c r="H57" s="11">
        <v>0</v>
      </c>
      <c r="I57" s="11">
        <v>0</v>
      </c>
      <c r="J57" s="11">
        <v>0</v>
      </c>
      <c r="K57" s="11">
        <v>0</v>
      </c>
      <c r="L57" s="11">
        <v>0</v>
      </c>
      <c r="M57" s="11">
        <v>0</v>
      </c>
      <c r="N57" s="11">
        <v>0</v>
      </c>
      <c r="O57" s="11">
        <v>0</v>
      </c>
      <c r="P57" s="11"/>
      <c r="Q57" s="11"/>
      <c r="R57" s="11">
        <v>2964000</v>
      </c>
      <c r="S57" s="11"/>
      <c r="T57" s="6">
        <f t="shared" si="9"/>
        <v>2964000</v>
      </c>
    </row>
    <row r="58" spans="5:20" x14ac:dyDescent="0.25">
      <c r="E58" s="5" t="s">
        <v>49</v>
      </c>
      <c r="F58" s="6">
        <v>0</v>
      </c>
      <c r="G58" s="6">
        <v>0</v>
      </c>
      <c r="H58" s="11">
        <v>0</v>
      </c>
      <c r="I58" s="11">
        <v>0</v>
      </c>
      <c r="J58" s="11">
        <v>0</v>
      </c>
      <c r="K58" s="11">
        <v>0</v>
      </c>
      <c r="L58" s="11">
        <v>0</v>
      </c>
      <c r="M58" s="11">
        <v>0</v>
      </c>
      <c r="N58" s="11">
        <v>0</v>
      </c>
      <c r="O58" s="11">
        <v>0</v>
      </c>
      <c r="P58" s="11"/>
      <c r="Q58" s="11"/>
      <c r="R58" s="11"/>
      <c r="S58" s="11"/>
      <c r="T58" s="6">
        <f t="shared" si="9"/>
        <v>0</v>
      </c>
    </row>
    <row r="59" spans="5:20" x14ac:dyDescent="0.25">
      <c r="E59" s="5" t="s">
        <v>50</v>
      </c>
      <c r="F59" s="6">
        <v>0</v>
      </c>
      <c r="G59" s="6">
        <v>0</v>
      </c>
      <c r="H59" s="11">
        <v>0</v>
      </c>
      <c r="I59" s="11">
        <v>0</v>
      </c>
      <c r="J59" s="11">
        <v>0</v>
      </c>
      <c r="K59" s="11">
        <v>0</v>
      </c>
      <c r="L59" s="11">
        <v>0</v>
      </c>
      <c r="M59" s="11">
        <v>0</v>
      </c>
      <c r="N59" s="11">
        <v>0</v>
      </c>
      <c r="O59" s="11">
        <v>0</v>
      </c>
      <c r="P59" s="11"/>
      <c r="Q59" s="11"/>
      <c r="R59" s="11"/>
      <c r="S59" s="11"/>
      <c r="T59" s="6">
        <f t="shared" si="9"/>
        <v>0</v>
      </c>
    </row>
    <row r="60" spans="5:20" x14ac:dyDescent="0.25">
      <c r="E60" s="5" t="s">
        <v>51</v>
      </c>
      <c r="F60" s="6">
        <v>0</v>
      </c>
      <c r="G60" s="6">
        <v>0</v>
      </c>
      <c r="H60" s="11">
        <v>0</v>
      </c>
      <c r="I60" s="11">
        <v>0</v>
      </c>
      <c r="J60" s="11">
        <v>0</v>
      </c>
      <c r="K60" s="11">
        <v>0</v>
      </c>
      <c r="L60" s="11">
        <v>0</v>
      </c>
      <c r="M60" s="11">
        <v>0</v>
      </c>
      <c r="N60" s="11">
        <v>0</v>
      </c>
      <c r="O60" s="11">
        <v>0</v>
      </c>
      <c r="P60" s="11"/>
      <c r="Q60" s="11"/>
      <c r="R60" s="11"/>
      <c r="S60" s="11"/>
      <c r="T60" s="6">
        <f t="shared" si="9"/>
        <v>0</v>
      </c>
    </row>
    <row r="61" spans="5:20" x14ac:dyDescent="0.25">
      <c r="E61" s="5" t="s">
        <v>52</v>
      </c>
      <c r="F61" s="6">
        <v>0</v>
      </c>
      <c r="G61" s="6">
        <v>0</v>
      </c>
      <c r="H61" s="11">
        <v>0</v>
      </c>
      <c r="I61" s="11">
        <v>0</v>
      </c>
      <c r="J61" s="11">
        <v>0</v>
      </c>
      <c r="K61" s="11">
        <v>0</v>
      </c>
      <c r="L61" s="11">
        <v>0</v>
      </c>
      <c r="M61" s="11">
        <v>0</v>
      </c>
      <c r="N61" s="11">
        <v>0</v>
      </c>
      <c r="O61" s="11">
        <v>0</v>
      </c>
      <c r="P61" s="11"/>
      <c r="Q61" s="11"/>
      <c r="R61" s="11"/>
      <c r="S61" s="11"/>
      <c r="T61" s="6">
        <f t="shared" si="9"/>
        <v>0</v>
      </c>
    </row>
    <row r="62" spans="5:20" x14ac:dyDescent="0.25">
      <c r="E62" s="3" t="s">
        <v>53</v>
      </c>
      <c r="F62" s="4">
        <f>SUM(F63:F66)</f>
        <v>0</v>
      </c>
      <c r="G62" s="4">
        <f>SUM(G63:G66)</f>
        <v>0</v>
      </c>
      <c r="H62" s="14">
        <f>SUM(H63:H66)</f>
        <v>0</v>
      </c>
      <c r="I62" s="14">
        <f t="shared" ref="I62:S62" si="10">SUM(I63:I66)</f>
        <v>0</v>
      </c>
      <c r="J62" s="14">
        <f t="shared" si="10"/>
        <v>0</v>
      </c>
      <c r="K62" s="14">
        <f t="shared" si="10"/>
        <v>0</v>
      </c>
      <c r="L62" s="14">
        <f t="shared" si="10"/>
        <v>0</v>
      </c>
      <c r="M62" s="14">
        <f t="shared" si="10"/>
        <v>0</v>
      </c>
      <c r="N62" s="14">
        <f t="shared" si="10"/>
        <v>0</v>
      </c>
      <c r="O62" s="14">
        <f t="shared" si="10"/>
        <v>0</v>
      </c>
      <c r="P62" s="14">
        <f t="shared" si="10"/>
        <v>0</v>
      </c>
      <c r="Q62" s="14">
        <f t="shared" si="10"/>
        <v>0</v>
      </c>
      <c r="R62" s="14">
        <f t="shared" si="10"/>
        <v>0</v>
      </c>
      <c r="S62" s="14">
        <f t="shared" si="10"/>
        <v>0</v>
      </c>
      <c r="T62" s="6">
        <f t="shared" si="9"/>
        <v>0</v>
      </c>
    </row>
    <row r="63" spans="5:20" x14ac:dyDescent="0.25">
      <c r="E63" s="5" t="s">
        <v>54</v>
      </c>
      <c r="F63" s="6">
        <v>0</v>
      </c>
      <c r="G63" s="6">
        <v>0</v>
      </c>
      <c r="H63" s="11">
        <v>0</v>
      </c>
      <c r="I63" s="11">
        <v>0</v>
      </c>
      <c r="J63" s="11">
        <v>0</v>
      </c>
      <c r="K63" s="11">
        <v>0</v>
      </c>
      <c r="L63" s="11">
        <v>0</v>
      </c>
      <c r="M63" s="11">
        <v>0</v>
      </c>
      <c r="N63" s="11">
        <v>0</v>
      </c>
      <c r="O63" s="11">
        <v>0</v>
      </c>
      <c r="P63" s="11"/>
      <c r="Q63" s="11"/>
      <c r="R63" s="11"/>
      <c r="S63" s="11"/>
      <c r="T63" s="6">
        <f t="shared" ref="T63:T73" si="11">+H63+I63+J63+K63+L63+M63</f>
        <v>0</v>
      </c>
    </row>
    <row r="64" spans="5:20" x14ac:dyDescent="0.25">
      <c r="E64" s="5" t="s">
        <v>55</v>
      </c>
      <c r="F64" s="6">
        <v>0</v>
      </c>
      <c r="G64" s="6">
        <v>0</v>
      </c>
      <c r="H64" s="11">
        <v>0</v>
      </c>
      <c r="I64" s="11">
        <v>0</v>
      </c>
      <c r="J64" s="11">
        <v>0</v>
      </c>
      <c r="K64" s="11">
        <v>0</v>
      </c>
      <c r="L64" s="11">
        <v>0</v>
      </c>
      <c r="M64" s="11">
        <v>0</v>
      </c>
      <c r="N64" s="11">
        <v>0</v>
      </c>
      <c r="O64" s="11">
        <v>0</v>
      </c>
      <c r="P64" s="11"/>
      <c r="Q64" s="11"/>
      <c r="R64" s="11"/>
      <c r="S64" s="11"/>
      <c r="T64" s="6">
        <f t="shared" si="11"/>
        <v>0</v>
      </c>
    </row>
    <row r="65" spans="5:20" x14ac:dyDescent="0.25">
      <c r="E65" s="5" t="s">
        <v>56</v>
      </c>
      <c r="F65" s="6">
        <v>0</v>
      </c>
      <c r="G65" s="6">
        <v>0</v>
      </c>
      <c r="H65" s="11">
        <v>0</v>
      </c>
      <c r="I65" s="11">
        <v>0</v>
      </c>
      <c r="J65" s="11">
        <v>0</v>
      </c>
      <c r="K65" s="11">
        <v>0</v>
      </c>
      <c r="L65" s="11">
        <v>0</v>
      </c>
      <c r="M65" s="11">
        <v>0</v>
      </c>
      <c r="N65" s="11">
        <v>0</v>
      </c>
      <c r="O65" s="11">
        <v>0</v>
      </c>
      <c r="P65" s="11"/>
      <c r="Q65" s="11"/>
      <c r="R65" s="11"/>
      <c r="S65" s="11"/>
      <c r="T65" s="6">
        <f t="shared" si="11"/>
        <v>0</v>
      </c>
    </row>
    <row r="66" spans="5:20" x14ac:dyDescent="0.25">
      <c r="E66" s="5" t="s">
        <v>57</v>
      </c>
      <c r="F66" s="6">
        <v>0</v>
      </c>
      <c r="G66" s="6">
        <v>0</v>
      </c>
      <c r="H66" s="11">
        <v>0</v>
      </c>
      <c r="I66" s="11">
        <v>0</v>
      </c>
      <c r="J66" s="11">
        <v>0</v>
      </c>
      <c r="K66" s="11">
        <v>0</v>
      </c>
      <c r="L66" s="11">
        <v>0</v>
      </c>
      <c r="M66" s="11">
        <v>0</v>
      </c>
      <c r="N66" s="11">
        <v>0</v>
      </c>
      <c r="O66" s="11">
        <v>0</v>
      </c>
      <c r="P66" s="11"/>
      <c r="Q66" s="11"/>
      <c r="R66" s="11"/>
      <c r="S66" s="11"/>
      <c r="T66" s="6">
        <f t="shared" si="11"/>
        <v>0</v>
      </c>
    </row>
    <row r="67" spans="5:20" x14ac:dyDescent="0.25">
      <c r="E67" s="3" t="s">
        <v>58</v>
      </c>
      <c r="F67" s="4">
        <f>SUM(F68:F69)</f>
        <v>0</v>
      </c>
      <c r="G67" s="4">
        <f>SUM(G68:G69)</f>
        <v>0</v>
      </c>
      <c r="H67" s="14">
        <f>SUM(H68:H69)</f>
        <v>0</v>
      </c>
      <c r="I67" s="14">
        <f t="shared" ref="I67:S67" si="12">SUM(I68:I69)</f>
        <v>0</v>
      </c>
      <c r="J67" s="14">
        <f t="shared" si="12"/>
        <v>0</v>
      </c>
      <c r="K67" s="14">
        <f t="shared" si="12"/>
        <v>0</v>
      </c>
      <c r="L67" s="14">
        <f t="shared" si="12"/>
        <v>0</v>
      </c>
      <c r="M67" s="14">
        <f t="shared" si="12"/>
        <v>0</v>
      </c>
      <c r="N67" s="14">
        <f t="shared" si="12"/>
        <v>0</v>
      </c>
      <c r="O67" s="14">
        <f t="shared" si="12"/>
        <v>0</v>
      </c>
      <c r="P67" s="14">
        <f t="shared" si="12"/>
        <v>0</v>
      </c>
      <c r="Q67" s="14">
        <f t="shared" si="12"/>
        <v>0</v>
      </c>
      <c r="R67" s="14">
        <f t="shared" si="12"/>
        <v>0</v>
      </c>
      <c r="S67" s="14">
        <f t="shared" si="12"/>
        <v>0</v>
      </c>
      <c r="T67" s="6">
        <f t="shared" si="11"/>
        <v>0</v>
      </c>
    </row>
    <row r="68" spans="5:20" x14ac:dyDescent="0.25">
      <c r="E68" s="5" t="s">
        <v>59</v>
      </c>
      <c r="F68" s="6">
        <v>0</v>
      </c>
      <c r="G68" s="6">
        <v>0</v>
      </c>
      <c r="H68" s="11">
        <v>0</v>
      </c>
      <c r="I68" s="11">
        <v>0</v>
      </c>
      <c r="J68" s="11">
        <v>0</v>
      </c>
      <c r="K68" s="11">
        <v>0</v>
      </c>
      <c r="L68" s="11">
        <v>0</v>
      </c>
      <c r="M68" s="11">
        <v>0</v>
      </c>
      <c r="N68" s="11">
        <v>0</v>
      </c>
      <c r="O68" s="11">
        <v>0</v>
      </c>
      <c r="P68" s="11">
        <v>0</v>
      </c>
      <c r="Q68" s="11">
        <v>0</v>
      </c>
      <c r="R68" s="11">
        <v>0</v>
      </c>
      <c r="S68" s="11"/>
      <c r="T68" s="6">
        <f t="shared" si="11"/>
        <v>0</v>
      </c>
    </row>
    <row r="69" spans="5:20" x14ac:dyDescent="0.25">
      <c r="E69" s="5" t="s">
        <v>60</v>
      </c>
      <c r="F69" s="6">
        <v>0</v>
      </c>
      <c r="G69" s="6">
        <v>0</v>
      </c>
      <c r="H69" s="11">
        <v>0</v>
      </c>
      <c r="I69" s="11">
        <v>0</v>
      </c>
      <c r="J69" s="11">
        <v>0</v>
      </c>
      <c r="K69" s="11">
        <v>0</v>
      </c>
      <c r="L69" s="11">
        <v>0</v>
      </c>
      <c r="M69" s="11">
        <v>0</v>
      </c>
      <c r="N69" s="11">
        <v>0</v>
      </c>
      <c r="O69" s="11">
        <v>0</v>
      </c>
      <c r="P69" s="11">
        <v>0</v>
      </c>
      <c r="Q69" s="11">
        <v>0</v>
      </c>
      <c r="R69" s="11">
        <v>0</v>
      </c>
      <c r="S69" s="11"/>
      <c r="T69" s="6">
        <f t="shared" si="11"/>
        <v>0</v>
      </c>
    </row>
    <row r="70" spans="5:20" x14ac:dyDescent="0.25">
      <c r="E70" s="3" t="s">
        <v>61</v>
      </c>
      <c r="F70" s="4">
        <f>SUM(F71:F73)</f>
        <v>0</v>
      </c>
      <c r="G70" s="4">
        <f>SUM(G71:G73)</f>
        <v>0</v>
      </c>
      <c r="H70" s="14">
        <f>SUM(H71:H73)</f>
        <v>0</v>
      </c>
      <c r="I70" s="14">
        <f t="shared" ref="I70:S70" si="13">SUM(I71:I73)</f>
        <v>0</v>
      </c>
      <c r="J70" s="14">
        <f t="shared" si="13"/>
        <v>0</v>
      </c>
      <c r="K70" s="14">
        <f t="shared" si="13"/>
        <v>0</v>
      </c>
      <c r="L70" s="14">
        <f t="shared" si="13"/>
        <v>0</v>
      </c>
      <c r="M70" s="14">
        <f t="shared" si="13"/>
        <v>0</v>
      </c>
      <c r="N70" s="14">
        <f t="shared" si="13"/>
        <v>0</v>
      </c>
      <c r="O70" s="14">
        <f t="shared" si="13"/>
        <v>0</v>
      </c>
      <c r="P70" s="14">
        <f t="shared" si="13"/>
        <v>0</v>
      </c>
      <c r="Q70" s="14">
        <f t="shared" si="13"/>
        <v>0</v>
      </c>
      <c r="R70" s="14">
        <f t="shared" si="13"/>
        <v>0</v>
      </c>
      <c r="S70" s="14">
        <f t="shared" si="13"/>
        <v>0</v>
      </c>
      <c r="T70" s="6">
        <f t="shared" si="11"/>
        <v>0</v>
      </c>
    </row>
    <row r="71" spans="5:20" x14ac:dyDescent="0.25">
      <c r="E71" s="5" t="s">
        <v>62</v>
      </c>
      <c r="F71" s="6">
        <v>0</v>
      </c>
      <c r="G71" s="6">
        <v>0</v>
      </c>
      <c r="H71" s="11">
        <v>0</v>
      </c>
      <c r="I71" s="11">
        <v>0</v>
      </c>
      <c r="J71" s="11">
        <v>0</v>
      </c>
      <c r="K71" s="11">
        <v>0</v>
      </c>
      <c r="L71" s="11">
        <v>0</v>
      </c>
      <c r="M71" s="11">
        <v>0</v>
      </c>
      <c r="N71" s="11">
        <v>0</v>
      </c>
      <c r="O71" s="11">
        <v>0</v>
      </c>
      <c r="P71" s="11">
        <v>0</v>
      </c>
      <c r="Q71" s="11">
        <v>0</v>
      </c>
      <c r="R71" s="11">
        <v>0</v>
      </c>
      <c r="S71" s="11"/>
      <c r="T71" s="6">
        <f t="shared" si="11"/>
        <v>0</v>
      </c>
    </row>
    <row r="72" spans="5:20" x14ac:dyDescent="0.25">
      <c r="E72" s="5" t="s">
        <v>63</v>
      </c>
      <c r="F72" s="6">
        <v>0</v>
      </c>
      <c r="G72" s="6">
        <v>0</v>
      </c>
      <c r="H72" s="11">
        <v>0</v>
      </c>
      <c r="I72" s="11">
        <v>0</v>
      </c>
      <c r="J72" s="11">
        <v>0</v>
      </c>
      <c r="K72" s="11">
        <v>0</v>
      </c>
      <c r="L72" s="11">
        <v>0</v>
      </c>
      <c r="M72" s="11">
        <v>0</v>
      </c>
      <c r="N72" s="11">
        <v>0</v>
      </c>
      <c r="O72" s="11">
        <v>0</v>
      </c>
      <c r="P72" s="11">
        <v>0</v>
      </c>
      <c r="Q72" s="11">
        <v>0</v>
      </c>
      <c r="R72" s="11">
        <v>0</v>
      </c>
      <c r="S72" s="11"/>
      <c r="T72" s="6">
        <f t="shared" si="11"/>
        <v>0</v>
      </c>
    </row>
    <row r="73" spans="5:20" x14ac:dyDescent="0.25">
      <c r="E73" s="5" t="s">
        <v>64</v>
      </c>
      <c r="F73" s="6">
        <v>0</v>
      </c>
      <c r="G73" s="6">
        <v>0</v>
      </c>
      <c r="H73" s="11">
        <v>0</v>
      </c>
      <c r="I73" s="11">
        <v>0</v>
      </c>
      <c r="J73" s="11">
        <v>0</v>
      </c>
      <c r="K73" s="11">
        <v>0</v>
      </c>
      <c r="L73" s="11">
        <v>0</v>
      </c>
      <c r="M73" s="11">
        <v>0</v>
      </c>
      <c r="N73" s="11">
        <v>0</v>
      </c>
      <c r="O73" s="11">
        <v>0</v>
      </c>
      <c r="P73" s="11">
        <v>0</v>
      </c>
      <c r="Q73" s="11">
        <v>0</v>
      </c>
      <c r="R73" s="11">
        <v>0</v>
      </c>
      <c r="S73" s="11"/>
      <c r="T73" s="6">
        <f t="shared" si="11"/>
        <v>0</v>
      </c>
    </row>
    <row r="74" spans="5:20" x14ac:dyDescent="0.25">
      <c r="E74" s="1" t="s">
        <v>67</v>
      </c>
      <c r="F74" s="2"/>
      <c r="G74" s="2"/>
      <c r="H74" s="13"/>
      <c r="I74" s="13"/>
      <c r="J74" s="13"/>
      <c r="K74" s="13"/>
      <c r="L74" s="13"/>
      <c r="M74" s="13"/>
      <c r="N74" s="13">
        <v>0</v>
      </c>
      <c r="O74" s="13"/>
      <c r="P74" s="13"/>
      <c r="Q74" s="13"/>
      <c r="R74" s="13"/>
      <c r="S74" s="13"/>
      <c r="T74" s="13">
        <f t="shared" ref="T74" si="14">SUM(H74:S74)</f>
        <v>0</v>
      </c>
    </row>
    <row r="75" spans="5:20" x14ac:dyDescent="0.25">
      <c r="E75" s="3" t="s">
        <v>68</v>
      </c>
      <c r="F75" s="14">
        <f>SUM(F76:F77)</f>
        <v>0</v>
      </c>
      <c r="G75" s="14">
        <f>SUM(G76:G77)</f>
        <v>0</v>
      </c>
      <c r="H75" s="14">
        <f>SUM(H76:H77)</f>
        <v>0</v>
      </c>
      <c r="I75" s="14">
        <f t="shared" ref="I75:S75" si="15">SUM(I76:I77)</f>
        <v>0</v>
      </c>
      <c r="J75" s="14">
        <f t="shared" si="15"/>
        <v>0</v>
      </c>
      <c r="K75" s="14">
        <f t="shared" si="15"/>
        <v>0</v>
      </c>
      <c r="L75" s="14">
        <f t="shared" si="15"/>
        <v>0</v>
      </c>
      <c r="M75" s="14">
        <f t="shared" si="15"/>
        <v>0</v>
      </c>
      <c r="N75" s="14">
        <f t="shared" si="15"/>
        <v>0</v>
      </c>
      <c r="O75" s="14">
        <f t="shared" si="15"/>
        <v>0</v>
      </c>
      <c r="P75" s="14">
        <f t="shared" si="15"/>
        <v>0</v>
      </c>
      <c r="Q75" s="14">
        <f t="shared" si="15"/>
        <v>0</v>
      </c>
      <c r="R75" s="14">
        <f t="shared" si="15"/>
        <v>0</v>
      </c>
      <c r="S75" s="14">
        <f t="shared" si="15"/>
        <v>0</v>
      </c>
      <c r="T75" s="6">
        <f>+H75+I75+J75+K75+L75+M75+N75+O75+P75+Q75</f>
        <v>0</v>
      </c>
    </row>
    <row r="76" spans="5:20" x14ac:dyDescent="0.25">
      <c r="E76" s="5" t="s">
        <v>69</v>
      </c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</row>
    <row r="77" spans="5:20" x14ac:dyDescent="0.25">
      <c r="E77" s="5" t="s">
        <v>70</v>
      </c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</row>
    <row r="78" spans="5:20" x14ac:dyDescent="0.25">
      <c r="E78" s="3" t="s">
        <v>71</v>
      </c>
      <c r="F78" s="14">
        <f>SUM(F79:F80)</f>
        <v>0</v>
      </c>
      <c r="G78" s="14">
        <f>SUM(G79:G80)</f>
        <v>0</v>
      </c>
      <c r="H78" s="14">
        <f>SUM(H79:H80)</f>
        <v>0</v>
      </c>
      <c r="I78" s="14">
        <f t="shared" ref="I78:S78" si="16">SUM(I79:I80)</f>
        <v>0</v>
      </c>
      <c r="J78" s="14">
        <f t="shared" si="16"/>
        <v>0</v>
      </c>
      <c r="K78" s="14">
        <f t="shared" si="16"/>
        <v>0</v>
      </c>
      <c r="L78" s="14">
        <f t="shared" si="16"/>
        <v>0</v>
      </c>
      <c r="M78" s="14">
        <f t="shared" si="16"/>
        <v>0</v>
      </c>
      <c r="N78" s="14">
        <f t="shared" si="16"/>
        <v>0</v>
      </c>
      <c r="O78" s="14">
        <f t="shared" si="16"/>
        <v>0</v>
      </c>
      <c r="P78" s="14">
        <f t="shared" si="16"/>
        <v>0</v>
      </c>
      <c r="Q78" s="14">
        <f t="shared" si="16"/>
        <v>0</v>
      </c>
      <c r="R78" s="14">
        <f t="shared" si="16"/>
        <v>0</v>
      </c>
      <c r="S78" s="14">
        <f t="shared" si="16"/>
        <v>0</v>
      </c>
      <c r="T78" s="16">
        <f>SUM(F78:S78)</f>
        <v>0</v>
      </c>
    </row>
    <row r="79" spans="5:20" x14ac:dyDescent="0.25">
      <c r="E79" s="5" t="s">
        <v>72</v>
      </c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</row>
    <row r="80" spans="5:20" x14ac:dyDescent="0.25">
      <c r="E80" s="5" t="s">
        <v>73</v>
      </c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</row>
    <row r="81" spans="5:20" x14ac:dyDescent="0.25">
      <c r="E81" s="3" t="s">
        <v>74</v>
      </c>
      <c r="F81" s="14">
        <f>+F82</f>
        <v>0</v>
      </c>
      <c r="G81" s="14">
        <f>+G82</f>
        <v>0</v>
      </c>
      <c r="H81" s="14">
        <f>+H82</f>
        <v>0</v>
      </c>
      <c r="I81" s="14">
        <f t="shared" ref="I81:S81" si="17">+I82</f>
        <v>0</v>
      </c>
      <c r="J81" s="14">
        <f t="shared" si="17"/>
        <v>0</v>
      </c>
      <c r="K81" s="14">
        <f t="shared" si="17"/>
        <v>0</v>
      </c>
      <c r="L81" s="14">
        <f>+L82</f>
        <v>0</v>
      </c>
      <c r="M81" s="14">
        <f t="shared" si="17"/>
        <v>0</v>
      </c>
      <c r="N81" s="14">
        <f t="shared" si="17"/>
        <v>0</v>
      </c>
      <c r="O81" s="14">
        <f t="shared" si="17"/>
        <v>0</v>
      </c>
      <c r="P81" s="14">
        <f t="shared" si="17"/>
        <v>0</v>
      </c>
      <c r="Q81" s="14">
        <f t="shared" si="17"/>
        <v>0</v>
      </c>
      <c r="R81" s="14">
        <f t="shared" si="17"/>
        <v>0</v>
      </c>
      <c r="S81" s="14">
        <f t="shared" si="17"/>
        <v>0</v>
      </c>
      <c r="T81" s="16">
        <f>SUM(F81:S81)</f>
        <v>0</v>
      </c>
    </row>
    <row r="82" spans="5:20" x14ac:dyDescent="0.25">
      <c r="E82" s="5" t="s">
        <v>75</v>
      </c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</row>
    <row r="83" spans="5:20" ht="15.75" thickBot="1" x14ac:dyDescent="0.3">
      <c r="E83" s="7" t="s">
        <v>65</v>
      </c>
      <c r="F83" s="15">
        <f>+F10+F16+F26+F36+F45+F52+F62+F67+F70+F75+F78+F81</f>
        <v>91677073</v>
      </c>
      <c r="G83" s="15">
        <f>+G10+G16+G26+G36+G45+G52+G62+G67+G70+G75+G78+G81</f>
        <v>93077073</v>
      </c>
      <c r="H83" s="15">
        <f>+H10+H16+H26+H36+H45+H52+H62+H67+H70+H75+H78+H81</f>
        <v>3969852.0700000003</v>
      </c>
      <c r="I83" s="15">
        <f>+I10+I16+I26+I36+I45+I52+I62+I67+I70+I75+I78+I81</f>
        <v>5383340.4100000001</v>
      </c>
      <c r="J83" s="15">
        <f>+J10+J16+J26+J36+J45+J52+J62+J67+J70+J75+J78+J81</f>
        <v>7577147.6500000004</v>
      </c>
      <c r="K83" s="15">
        <f t="shared" ref="K83:R83" si="18">+K10+K16+K26+K36+K45+K52+K62+K67+K70+K75+K78+K81</f>
        <v>6148803.0099999998</v>
      </c>
      <c r="L83" s="15">
        <f t="shared" si="18"/>
        <v>7700630.3899999997</v>
      </c>
      <c r="M83" s="15">
        <f t="shared" si="18"/>
        <v>6656710.5200000005</v>
      </c>
      <c r="N83" s="15">
        <f t="shared" si="18"/>
        <v>4401478.3100000005</v>
      </c>
      <c r="O83" s="15">
        <f t="shared" si="18"/>
        <v>6239401.6900000004</v>
      </c>
      <c r="P83" s="15">
        <f t="shared" si="18"/>
        <v>5779145.4399999995</v>
      </c>
      <c r="Q83" s="15">
        <f t="shared" si="18"/>
        <v>7102335.4699999997</v>
      </c>
      <c r="R83" s="15">
        <f t="shared" si="18"/>
        <v>15411994.75</v>
      </c>
      <c r="S83" s="15">
        <f>+S10+S16+S26+S36+S45+S52+S62+S67+S70+S75+S78+S81</f>
        <v>0</v>
      </c>
      <c r="T83" s="15">
        <f>+T10+T16+T26+T36+T45+T52+T62+T67+T70+T75+T78+T81</f>
        <v>76370839.709999993</v>
      </c>
    </row>
    <row r="84" spans="5:20" ht="27.75" customHeight="1" thickBot="1" x14ac:dyDescent="0.3">
      <c r="E84" s="18" t="s">
        <v>98</v>
      </c>
      <c r="G84" s="16"/>
      <c r="T84" s="16"/>
    </row>
    <row r="85" spans="5:20" ht="37.5" thickBot="1" x14ac:dyDescent="0.3">
      <c r="E85" s="21" t="s">
        <v>100</v>
      </c>
      <c r="F85" s="22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T85" s="16"/>
    </row>
    <row r="86" spans="5:20" ht="61.5" thickBot="1" x14ac:dyDescent="0.3">
      <c r="E86" s="19" t="s">
        <v>99</v>
      </c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</row>
    <row r="87" spans="5:20" ht="18.75" x14ac:dyDescent="0.3">
      <c r="E87" s="23" t="s">
        <v>96</v>
      </c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</row>
    <row r="88" spans="5:20" ht="18.75" x14ac:dyDescent="0.3">
      <c r="E88" s="23" t="s">
        <v>97</v>
      </c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</row>
    <row r="89" spans="5:20" x14ac:dyDescent="0.25"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</row>
    <row r="90" spans="5:20" x14ac:dyDescent="0.25"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</row>
    <row r="91" spans="5:20" x14ac:dyDescent="0.25"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</row>
    <row r="92" spans="5:20" x14ac:dyDescent="0.25"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</row>
    <row r="93" spans="5:20" x14ac:dyDescent="0.25"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</row>
  </sheetData>
  <mergeCells count="11">
    <mergeCell ref="E87:R87"/>
    <mergeCell ref="E88:R88"/>
    <mergeCell ref="E5:T5"/>
    <mergeCell ref="H7:T7"/>
    <mergeCell ref="E1:T1"/>
    <mergeCell ref="E2:T2"/>
    <mergeCell ref="E7:E8"/>
    <mergeCell ref="F7:F8"/>
    <mergeCell ref="G7:G8"/>
    <mergeCell ref="E3:T3"/>
    <mergeCell ref="E4:T4"/>
  </mergeCells>
  <pageMargins left="0" right="0" top="0.74803040244969377" bottom="0.74803040244969377" header="0.31496062992125984" footer="0.31496062992125984"/>
  <pageSetup paperSize="5" scale="63" fitToHeight="0" orientation="landscape" r:id="rId1"/>
  <rowBreaks count="1" manualBreakCount="1">
    <brk id="44" min="4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Presup. Aprobado-Ejec OCT</vt:lpstr>
      <vt:lpstr>'Presup. Aprobado-Ejec OCT'!Print_Area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Eddy Aybar</cp:lastModifiedBy>
  <cp:lastPrinted>2023-12-05T19:45:18Z</cp:lastPrinted>
  <dcterms:created xsi:type="dcterms:W3CDTF">2021-07-29T18:58:50Z</dcterms:created>
  <dcterms:modified xsi:type="dcterms:W3CDTF">2023-12-06T13:40:51Z</dcterms:modified>
</cp:coreProperties>
</file>