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442" documentId="13_ncr:1_{64411010-C90A-4E28-8878-4F1F88C32E01}" xr6:coauthVersionLast="47" xr6:coauthVersionMax="47" xr10:uidLastSave="{33F544F7-7F54-467A-AB1D-838E0B4E2832}"/>
  <bookViews>
    <workbookView xWindow="-120" yWindow="-120" windowWidth="29040" windowHeight="15720" xr2:uid="{784E5D24-0E0A-4A1C-AEDB-8C414D77F257}"/>
  </bookViews>
  <sheets>
    <sheet name="Presup. Aprobado-Ejec DIC" sheetId="2" r:id="rId1"/>
  </sheets>
  <definedNames>
    <definedName name="_xlnm.Print_Area" localSheetId="0">'Presup. Aprobado-Ejec DIC'!$C$1:$U$89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7" i="2" l="1"/>
  <c r="T56" i="2"/>
  <c r="T55" i="2"/>
  <c r="T54" i="2"/>
  <c r="T53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10" i="2"/>
  <c r="T74" i="2"/>
  <c r="T61" i="2"/>
  <c r="T60" i="2"/>
  <c r="T59" i="2"/>
  <c r="T58" i="2"/>
  <c r="T75" i="2"/>
  <c r="T73" i="2"/>
  <c r="T72" i="2"/>
  <c r="T71" i="2"/>
  <c r="T69" i="2"/>
  <c r="T68" i="2"/>
  <c r="T66" i="2"/>
  <c r="T65" i="2"/>
  <c r="T64" i="2"/>
  <c r="T63" i="2"/>
  <c r="M10" i="2"/>
  <c r="M16" i="2"/>
  <c r="M26" i="2"/>
  <c r="G26" i="2"/>
  <c r="F26" i="2"/>
  <c r="F16" i="2"/>
  <c r="F10" i="2"/>
  <c r="G10" i="2"/>
  <c r="G16" i="2"/>
  <c r="G15" i="2"/>
  <c r="G36" i="2" l="1"/>
  <c r="S26" i="2"/>
  <c r="S16" i="2"/>
  <c r="S10" i="2"/>
  <c r="N70" i="2" l="1"/>
  <c r="N67" i="2"/>
  <c r="N62" i="2"/>
  <c r="N52" i="2"/>
  <c r="N45" i="2"/>
  <c r="N36" i="2"/>
  <c r="N26" i="2"/>
  <c r="N16" i="2"/>
  <c r="N10" i="2"/>
  <c r="G82" i="2"/>
  <c r="G79" i="2"/>
  <c r="G76" i="2"/>
  <c r="F82" i="2"/>
  <c r="F79" i="2"/>
  <c r="F76" i="2"/>
  <c r="G70" i="2"/>
  <c r="G67" i="2"/>
  <c r="G62" i="2"/>
  <c r="G52" i="2"/>
  <c r="G45" i="2"/>
  <c r="F70" i="2"/>
  <c r="F67" i="2"/>
  <c r="F62" i="2"/>
  <c r="F52" i="2"/>
  <c r="F45" i="2"/>
  <c r="F36" i="2"/>
  <c r="S82" i="2"/>
  <c r="R82" i="2"/>
  <c r="Q82" i="2"/>
  <c r="P82" i="2"/>
  <c r="O82" i="2"/>
  <c r="N82" i="2"/>
  <c r="M82" i="2"/>
  <c r="L82" i="2"/>
  <c r="K82" i="2"/>
  <c r="J82" i="2"/>
  <c r="I82" i="2"/>
  <c r="H82" i="2"/>
  <c r="S79" i="2"/>
  <c r="R79" i="2"/>
  <c r="Q79" i="2"/>
  <c r="P79" i="2"/>
  <c r="O79" i="2"/>
  <c r="N79" i="2"/>
  <c r="M79" i="2"/>
  <c r="L79" i="2"/>
  <c r="K79" i="2"/>
  <c r="J79" i="2"/>
  <c r="I79" i="2"/>
  <c r="H79" i="2"/>
  <c r="S76" i="2"/>
  <c r="R76" i="2"/>
  <c r="Q76" i="2"/>
  <c r="P76" i="2"/>
  <c r="O76" i="2"/>
  <c r="N76" i="2"/>
  <c r="M76" i="2"/>
  <c r="L76" i="2"/>
  <c r="K76" i="2"/>
  <c r="J76" i="2"/>
  <c r="I76" i="2"/>
  <c r="H76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K36" i="2"/>
  <c r="J36" i="2"/>
  <c r="I36" i="2"/>
  <c r="H36" i="2"/>
  <c r="R26" i="2"/>
  <c r="Q26" i="2"/>
  <c r="P26" i="2"/>
  <c r="O26" i="2"/>
  <c r="L26" i="2"/>
  <c r="K26" i="2"/>
  <c r="J26" i="2"/>
  <c r="I26" i="2"/>
  <c r="H26" i="2"/>
  <c r="R16" i="2"/>
  <c r="Q16" i="2"/>
  <c r="P16" i="2"/>
  <c r="O16" i="2"/>
  <c r="L16" i="2"/>
  <c r="K16" i="2"/>
  <c r="J16" i="2"/>
  <c r="I16" i="2"/>
  <c r="H16" i="2"/>
  <c r="R10" i="2"/>
  <c r="Q10" i="2"/>
  <c r="P10" i="2"/>
  <c r="O10" i="2"/>
  <c r="L10" i="2"/>
  <c r="K10" i="2"/>
  <c r="J10" i="2"/>
  <c r="I10" i="2"/>
  <c r="H10" i="2"/>
  <c r="F84" i="2" l="1"/>
  <c r="T67" i="2"/>
  <c r="H84" i="2"/>
  <c r="T70" i="2"/>
  <c r="T62" i="2"/>
  <c r="T76" i="2"/>
  <c r="T36" i="2"/>
  <c r="G84" i="2"/>
  <c r="J84" i="2"/>
  <c r="T52" i="2"/>
  <c r="I84" i="2"/>
  <c r="S84" i="2"/>
  <c r="T82" i="2"/>
  <c r="T79" i="2"/>
  <c r="L84" i="2"/>
  <c r="M84" i="2"/>
  <c r="R84" i="2"/>
  <c r="K84" i="2"/>
  <c r="Q84" i="2"/>
  <c r="P84" i="2"/>
  <c r="O84" i="2"/>
  <c r="T26" i="2"/>
  <c r="T16" i="2"/>
  <c r="N84" i="2"/>
  <c r="T84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<sst xmlns="http://schemas.openxmlformats.org/spreadsheetml/2006/main" count="102" uniqueCount="102">
  <si>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</si>
  <si>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</si>
  <si>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</si>
  <si>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</si>
  <si>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</si>
  <si>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</si>
  <si>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</si>
  <si>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</si>
  <si>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</si>
  <si>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</si>
  <si>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</si>
  <si>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</si>
  <si>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</si>
  <si>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</si>
  <si>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</si>
  <si>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</si>
  <si>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</si>
  <si>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</si>
  <si>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</si>
  <si>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</si>
  <si>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</si>
  <si>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</si>
  <si>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</si>
  <si>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</si>
  <si>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</si>
  <si>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</si>
  <si>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</si>
  <si>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</si>
  <si>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</si>
  <si>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</si>
  <si>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</si>
  <si>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</si>
  <si>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</si>
  <si>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</si>
  <si>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</si>
  <si>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</si>
  <si>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</si>
  <si>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</si>
  <si>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</si>
  <si>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</si>
  <si>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</si>
  <si>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</si>
  <si>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</si>
  <si>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</si>
  <si>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</si>
  <si>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</si>
  <si>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</si>
  <si>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</si>
  <si>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</si>
  <si>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</si>
  <si>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</si>
  <si>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</si>
  <si>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</si>
  <si>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</si>
  <si>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</si>
  <si>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</si>
  <si>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</si>
  <si>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</si>
  <si>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</si>
  <si>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</si>
  <si>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</si>
  <si>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</si>
  <si>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</si>
  <si>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</si>
  <si>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</si>
  <si>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</si>
  <si>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</si>
  <si>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</si>
  <si>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</si>
  <si>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</si>
  <si>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</si>
  <si>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</si>
  <si>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</si>
  <si>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</si>
  <si>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</si>
  <si>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</si>
  <si>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</si>
  <si>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</si>
  <si>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</si>
  <si>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</si>
  <si>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</si>
  <si>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</si>
  <si>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</si>
  <si>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</si>
  <si>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</si>
  <si>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</si>
  <si>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</si>
  <si>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</si>
  <si>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</si>
  <si>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</si>
  <si>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</si>
  <si>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</si>
  <si>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</si>
  <si>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</si>
  <si>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</si>
  <si>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</si>
  <si>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</si>
  <si>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</si>
  <si>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</si>
  <si>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</si>
  <si>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</si>
  <si>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2.9.5 - GASTOS DE INTERESES, RECARGOS, MULTAS Y SANCIONES DE IMPUESTOS Y CONTRIBUCIONES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</si>
</sst>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1" fillId="0" borderId="12" xfId="0" applyFont="1" applyBorder="1" applyAlignment="1">
      <alignment wrapText="1"/>
    </xf>
    <xf numFmtId="43" fontId="12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134467</xdr:colOff>
      <xdr:row>1</xdr:row>
      <xdr:rowOff>2872</xdr:rowOff>
    </xdr:from>
    <xdr:to>
      <xdr:col>14</xdr:col>
      <xdr:colOff>974912</xdr:colOff>
      <xdr:row>3</xdr:row>
      <xdr:rowOff>117781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0820" y="361460"/>
          <a:ext cx="840445" cy="58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3322658</xdr:colOff>
      <xdr:row>0</xdr:row>
      <xdr:rowOff>323069</xdr:rowOff>
    </xdr:from>
    <xdr:to>
      <xdr:col>5</xdr:col>
      <xdr:colOff>271256</xdr:colOff>
      <xdr:row>3</xdr:row>
      <xdr:rowOff>98949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658" y="323069"/>
          <a:ext cx="624127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:U94"/>
  <sheetViews>
    <sheetView showGridLines="0" tabSelected="1" topLeftCell="B1" zoomScale="85" zoomScaleNormal="85" zoomScaleSheetLayoutView="55" workbookViewId="0">
      <selection activeCell="E3" sqref="E3:T3"/>
    </sheetView>
  </sheetViews>
  <sheetFormatPr defaultColWidth="11.42578125" defaultRowHeight="15" x14ac:dyDescent="0.25"/>
  <cols>
    <col min="1" max="1" width="0" hidden="1" customWidth="1"/>
    <col min="2" max="2" width="1.5703125" customWidth="1"/>
    <col min="3" max="3" width="1.7109375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5.5703125" customWidth="1"/>
    <col min="9" max="9" width="13.42578125" customWidth="1"/>
    <col min="10" max="10" width="15.140625" customWidth="1"/>
    <col min="11" max="11" width="14.5703125" customWidth="1"/>
    <col min="12" max="12" width="14.7109375" customWidth="1"/>
    <col min="13" max="13" width="18.28515625" customWidth="1"/>
    <col min="14" max="14" width="18.85546875" customWidth="1"/>
    <col min="15" max="15" width="19.28515625" customWidth="1"/>
    <col min="16" max="16" width="13.5703125" customWidth="1"/>
    <col min="17" max="17" width="17.28515625" customWidth="1"/>
    <col min="18" max="20" width="14.140625" customWidth="1"/>
    <col min="21" max="21" width="1.57031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2757221.06</v>
      </c>
      <c r="I10" s="14">
        <f t="shared" ref="I10:R10" si="0">SUM(I11:I15)</f>
        <v>2699183.76</v>
      </c>
      <c r="J10" s="14">
        <f t="shared" si="0"/>
        <v>2818943.59</v>
      </c>
      <c r="K10" s="14">
        <f t="shared" si="0"/>
        <v>2830651.9699999997</v>
      </c>
      <c r="L10" s="14">
        <f t="shared" si="0"/>
        <v>4676559.17</v>
      </c>
      <c r="M10" s="14">
        <f>SUM(M11:M15)</f>
        <v>2788268.91</v>
      </c>
      <c r="N10" s="14">
        <f t="shared" si="0"/>
        <v>2645564.27</v>
      </c>
      <c r="O10" s="14">
        <f t="shared" si="0"/>
        <v>3084663.9899999998</v>
      </c>
      <c r="P10" s="14">
        <f t="shared" si="0"/>
        <v>2851433.44</v>
      </c>
      <c r="Q10" s="14">
        <f t="shared" si="0"/>
        <v>2900055.81</v>
      </c>
      <c r="R10" s="14">
        <f t="shared" si="0"/>
        <v>7805269.4699999997</v>
      </c>
      <c r="S10" s="14">
        <f>SUM(S11:S15)</f>
        <v>5257749.5999999996</v>
      </c>
      <c r="T10" s="4">
        <f>SUM(T11:T15)</f>
        <v>43115565.040000007</v>
      </c>
    </row>
    <row r="11" spans="5:21" x14ac:dyDescent="0.25">
      <c r="E11" s="5" t="s">
        <v>2</v>
      </c>
      <c r="F11" s="6">
        <v>30350365</v>
      </c>
      <c r="G11" s="6">
        <v>28720063.449999999</v>
      </c>
      <c r="H11" s="11">
        <v>2100500</v>
      </c>
      <c r="I11" s="11">
        <v>2047500</v>
      </c>
      <c r="J11" s="11">
        <v>2161257.73</v>
      </c>
      <c r="K11" s="11">
        <v>2155500</v>
      </c>
      <c r="L11" s="11">
        <v>2321547.0699999998</v>
      </c>
      <c r="M11" s="11">
        <v>2098000</v>
      </c>
      <c r="N11" s="11">
        <v>2055500</v>
      </c>
      <c r="O11" s="11">
        <v>2233906.7799999998</v>
      </c>
      <c r="P11" s="11">
        <v>2196000</v>
      </c>
      <c r="Q11" s="11">
        <v>2216000</v>
      </c>
      <c r="R11" s="11">
        <v>4700065.2699999996</v>
      </c>
      <c r="S11" s="11">
        <v>2307995.85</v>
      </c>
      <c r="T11" s="6">
        <f>+H11+I11+J11+K11+L11+M11+N11+O11+P11+Q11+R11+S11</f>
        <v>28593772.700000003</v>
      </c>
    </row>
    <row r="12" spans="5:21" x14ac:dyDescent="0.25">
      <c r="E12" s="5" t="s">
        <v>3</v>
      </c>
      <c r="F12" s="6">
        <v>10135618</v>
      </c>
      <c r="G12" s="6">
        <v>11765919.550000001</v>
      </c>
      <c r="H12" s="11">
        <v>349150</v>
      </c>
      <c r="I12" s="12">
        <v>352150</v>
      </c>
      <c r="J12" s="11">
        <v>352150</v>
      </c>
      <c r="K12" s="11">
        <v>356000</v>
      </c>
      <c r="L12" s="11">
        <v>2039833.33</v>
      </c>
      <c r="M12" s="11">
        <v>379663.89</v>
      </c>
      <c r="N12" s="11">
        <v>286000</v>
      </c>
      <c r="O12" s="11">
        <v>536000</v>
      </c>
      <c r="P12" s="11">
        <v>330333.33</v>
      </c>
      <c r="Q12" s="11">
        <v>356000</v>
      </c>
      <c r="R12" s="11">
        <v>2769812.49</v>
      </c>
      <c r="S12" s="11">
        <v>2611694.44</v>
      </c>
      <c r="T12" s="6">
        <f>+H12+I12+J12+K12+L12+M12+N12+O12+P12+Q12+R12+S12</f>
        <v>10718787.48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6">
        <f>+H13+I13+J13+K13+L13+M13+N13+O13+P13+Q13+R13+S13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6">
        <f>+H14+I14+J14+K14+L14+M14+N14+O14+P14+Q14+R14+S14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>
        <v>299533.76</v>
      </c>
      <c r="J15" s="11">
        <v>305535.86</v>
      </c>
      <c r="K15" s="11">
        <v>319151.96999999997</v>
      </c>
      <c r="L15" s="11">
        <v>315178.77</v>
      </c>
      <c r="M15" s="11">
        <v>310605.02</v>
      </c>
      <c r="N15" s="11">
        <v>304064.27</v>
      </c>
      <c r="O15" s="11">
        <v>314757.21000000002</v>
      </c>
      <c r="P15" s="11">
        <v>325100.11</v>
      </c>
      <c r="Q15" s="11">
        <v>328055.81</v>
      </c>
      <c r="R15" s="11">
        <v>335391.71000000002</v>
      </c>
      <c r="S15" s="11">
        <v>338059.31</v>
      </c>
      <c r="T15" s="6">
        <f>+H15+I15+J15+K15+L15+M15+N15+O15+P15+Q15+R15+S15</f>
        <v>3803004.86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37115451.999999993</v>
      </c>
      <c r="H16" s="14">
        <f>SUM(H17:H25)</f>
        <v>1212631.01</v>
      </c>
      <c r="I16" s="14">
        <f t="shared" ref="I16:R16" si="1">SUM(I17:I25)</f>
        <v>1644745.92</v>
      </c>
      <c r="J16" s="14">
        <f t="shared" si="1"/>
        <v>2885695.95</v>
      </c>
      <c r="K16" s="14">
        <f t="shared" si="1"/>
        <v>3118151.04</v>
      </c>
      <c r="L16" s="14">
        <f t="shared" si="1"/>
        <v>2577605.12</v>
      </c>
      <c r="M16" s="14">
        <f>SUM(M17:M25)</f>
        <v>3469338.3600000003</v>
      </c>
      <c r="N16" s="14">
        <f t="shared" si="1"/>
        <v>1555914.04</v>
      </c>
      <c r="O16" s="14">
        <f t="shared" si="1"/>
        <v>2874116.4800000004</v>
      </c>
      <c r="P16" s="14">
        <f t="shared" si="1"/>
        <v>2727712</v>
      </c>
      <c r="Q16" s="14">
        <f t="shared" si="1"/>
        <v>3899753.98</v>
      </c>
      <c r="R16" s="14">
        <f t="shared" si="1"/>
        <v>3902043.7</v>
      </c>
      <c r="S16" s="14">
        <f>SUM(S17:S25)</f>
        <v>4330162.1899999995</v>
      </c>
      <c r="T16" s="4">
        <f>SUM(T17:T25)</f>
        <v>34197869.789999999</v>
      </c>
    </row>
    <row r="17" spans="5:21" x14ac:dyDescent="0.25">
      <c r="E17" s="5" t="s">
        <v>8</v>
      </c>
      <c r="F17" s="6">
        <v>2881000</v>
      </c>
      <c r="G17" s="6">
        <v>2466000</v>
      </c>
      <c r="H17" s="11">
        <v>16118.21</v>
      </c>
      <c r="I17" s="11">
        <v>230150.24</v>
      </c>
      <c r="J17" s="11">
        <v>151469.98000000001</v>
      </c>
      <c r="K17" s="11">
        <v>71665</v>
      </c>
      <c r="L17" s="11">
        <v>294555.15000000002</v>
      </c>
      <c r="M17" s="11">
        <v>84490.02</v>
      </c>
      <c r="N17" s="11">
        <v>252970.51</v>
      </c>
      <c r="O17" s="11">
        <v>174125.49</v>
      </c>
      <c r="P17" s="11">
        <v>84984.73</v>
      </c>
      <c r="Q17" s="11">
        <v>253574.46</v>
      </c>
      <c r="R17" s="11">
        <v>240105.12</v>
      </c>
      <c r="S17" s="11">
        <v>248900.67</v>
      </c>
      <c r="T17" s="6">
        <f t="shared" ref="T17:T25" si="2">+H17+I17+J17+K17+L17+M17+N17+O17+P17+Q17+R17+S17</f>
        <v>2103109.58</v>
      </c>
    </row>
    <row r="18" spans="5:21" x14ac:dyDescent="0.25">
      <c r="E18" s="5" t="s">
        <v>9</v>
      </c>
      <c r="F18" s="6">
        <v>690000</v>
      </c>
      <c r="G18" s="6">
        <v>1950000</v>
      </c>
      <c r="H18" s="11">
        <v>24507.599999999999</v>
      </c>
      <c r="I18" s="11">
        <v>42060.29</v>
      </c>
      <c r="J18" s="11">
        <v>200604.01</v>
      </c>
      <c r="K18" s="11">
        <v>248114.54</v>
      </c>
      <c r="L18" s="11">
        <v>379430.43</v>
      </c>
      <c r="M18" s="11">
        <v>44180.01</v>
      </c>
      <c r="N18" s="11">
        <v>40000.01</v>
      </c>
      <c r="O18" s="11">
        <v>40000.01</v>
      </c>
      <c r="P18" s="11">
        <v>40000.01</v>
      </c>
      <c r="Q18" s="11">
        <v>25000</v>
      </c>
      <c r="R18" s="11">
        <v>302460.03999999998</v>
      </c>
      <c r="S18" s="11">
        <v>82975</v>
      </c>
      <c r="T18" s="6">
        <f t="shared" si="2"/>
        <v>1469331.9500000002</v>
      </c>
    </row>
    <row r="19" spans="5:21" x14ac:dyDescent="0.25">
      <c r="E19" s="5" t="s">
        <v>10</v>
      </c>
      <c r="F19" s="6">
        <v>1593222</v>
      </c>
      <c r="G19" s="6">
        <v>2191926</v>
      </c>
      <c r="H19" s="11">
        <v>0</v>
      </c>
      <c r="I19" s="11">
        <v>73437</v>
      </c>
      <c r="J19" s="11">
        <v>50900</v>
      </c>
      <c r="K19" s="11">
        <v>0</v>
      </c>
      <c r="L19" s="11">
        <v>497663.5</v>
      </c>
      <c r="M19" s="11">
        <v>81782.5</v>
      </c>
      <c r="N19" s="11">
        <v>80035</v>
      </c>
      <c r="O19" s="11">
        <v>52212.5</v>
      </c>
      <c r="P19" s="11">
        <v>85920</v>
      </c>
      <c r="Q19" s="11">
        <v>371793.36</v>
      </c>
      <c r="R19" s="11">
        <v>0</v>
      </c>
      <c r="S19" s="11">
        <v>809585</v>
      </c>
      <c r="T19" s="6">
        <f t="shared" si="2"/>
        <v>2103328.86</v>
      </c>
    </row>
    <row r="20" spans="5:21" x14ac:dyDescent="0.25">
      <c r="E20" s="5" t="s">
        <v>11</v>
      </c>
      <c r="F20" s="6">
        <v>12000</v>
      </c>
      <c r="G20" s="6">
        <v>1157302.1299999999</v>
      </c>
      <c r="H20" s="11">
        <v>189004.95</v>
      </c>
      <c r="I20" s="11">
        <v>21300</v>
      </c>
      <c r="J20" s="11">
        <v>0</v>
      </c>
      <c r="K20" s="11">
        <v>0</v>
      </c>
      <c r="L20" s="11">
        <v>131952.32000000001</v>
      </c>
      <c r="M20" s="11">
        <v>112862.13</v>
      </c>
      <c r="N20" s="11">
        <v>0</v>
      </c>
      <c r="O20" s="11">
        <v>0</v>
      </c>
      <c r="P20" s="11">
        <v>594067.15</v>
      </c>
      <c r="Q20" s="11">
        <v>3747.01</v>
      </c>
      <c r="R20" s="11">
        <v>81939.899999999994</v>
      </c>
      <c r="S20" s="11">
        <v>595778.55000000005</v>
      </c>
      <c r="T20" s="6">
        <f t="shared" si="2"/>
        <v>1730652.01</v>
      </c>
    </row>
    <row r="21" spans="5:21" x14ac:dyDescent="0.25">
      <c r="E21" s="5" t="s">
        <v>12</v>
      </c>
      <c r="F21" s="6">
        <v>9315127</v>
      </c>
      <c r="G21" s="6">
        <v>8587127</v>
      </c>
      <c r="H21" s="11">
        <v>570634.94999999995</v>
      </c>
      <c r="I21" s="11">
        <v>570634.94999999995</v>
      </c>
      <c r="J21" s="11">
        <v>791418.95</v>
      </c>
      <c r="K21" s="11">
        <v>579960.02</v>
      </c>
      <c r="L21" s="11">
        <v>577870.06999999995</v>
      </c>
      <c r="M21" s="11">
        <v>582049.96</v>
      </c>
      <c r="N21" s="11">
        <v>584621.55000000005</v>
      </c>
      <c r="O21" s="11">
        <v>591454.71999999997</v>
      </c>
      <c r="P21" s="11">
        <v>269058.64</v>
      </c>
      <c r="Q21" s="11">
        <v>1547364.39</v>
      </c>
      <c r="R21" s="11">
        <v>617829.88</v>
      </c>
      <c r="S21" s="11">
        <v>617831.01</v>
      </c>
      <c r="T21" s="6">
        <f t="shared" si="2"/>
        <v>7900729.0899999989</v>
      </c>
    </row>
    <row r="22" spans="5:21" x14ac:dyDescent="0.25">
      <c r="E22" s="5" t="s">
        <v>13</v>
      </c>
      <c r="F22" s="6">
        <v>4761600</v>
      </c>
      <c r="G22" s="6">
        <v>4812111</v>
      </c>
      <c r="H22" s="11">
        <v>232505.3</v>
      </c>
      <c r="I22" s="11">
        <v>527303.43999999994</v>
      </c>
      <c r="J22" s="11">
        <v>253215.58</v>
      </c>
      <c r="K22" s="11">
        <v>238551.63</v>
      </c>
      <c r="L22" s="11">
        <v>244859.86</v>
      </c>
      <c r="M22" s="11">
        <v>275801.46000000002</v>
      </c>
      <c r="N22" s="11">
        <v>297738.96999999997</v>
      </c>
      <c r="O22" s="11">
        <v>573911.86</v>
      </c>
      <c r="P22" s="11"/>
      <c r="Q22" s="11">
        <v>1078594.27</v>
      </c>
      <c r="R22" s="11">
        <v>300001.76</v>
      </c>
      <c r="S22" s="11">
        <v>293491.56</v>
      </c>
      <c r="T22" s="6">
        <f t="shared" si="2"/>
        <v>4315975.6899999995</v>
      </c>
    </row>
    <row r="23" spans="5:21" ht="31.5" customHeight="1" x14ac:dyDescent="0.25">
      <c r="E23" s="17" t="s">
        <v>14</v>
      </c>
      <c r="F23" s="6">
        <v>3050000</v>
      </c>
      <c r="G23" s="6">
        <v>2175380</v>
      </c>
      <c r="H23" s="11">
        <v>0</v>
      </c>
      <c r="I23" s="11">
        <v>0</v>
      </c>
      <c r="J23" s="11">
        <v>812507.88</v>
      </c>
      <c r="K23" s="11">
        <v>0</v>
      </c>
      <c r="L23" s="11">
        <v>271413.78999999998</v>
      </c>
      <c r="M23" s="11">
        <v>41680</v>
      </c>
      <c r="N23" s="11">
        <v>0</v>
      </c>
      <c r="O23" s="11">
        <v>658913.18000000005</v>
      </c>
      <c r="P23" s="11"/>
      <c r="Q23" s="11">
        <v>0</v>
      </c>
      <c r="R23" s="11">
        <v>0</v>
      </c>
      <c r="S23" s="11">
        <v>0</v>
      </c>
      <c r="T23" s="6">
        <f t="shared" si="2"/>
        <v>1784514.85</v>
      </c>
    </row>
    <row r="24" spans="5:21" x14ac:dyDescent="0.25">
      <c r="E24" s="5" t="s">
        <v>15</v>
      </c>
      <c r="F24" s="6">
        <v>6895992</v>
      </c>
      <c r="G24" s="6">
        <v>11607192</v>
      </c>
      <c r="H24" s="11">
        <v>179860</v>
      </c>
      <c r="I24" s="11">
        <v>179860</v>
      </c>
      <c r="J24" s="11">
        <v>527639.55000000005</v>
      </c>
      <c r="K24" s="11">
        <v>1979859.85</v>
      </c>
      <c r="L24" s="11">
        <v>179860</v>
      </c>
      <c r="M24" s="11">
        <v>2237897.08</v>
      </c>
      <c r="N24" s="11">
        <v>300548</v>
      </c>
      <c r="O24" s="11">
        <v>783498.72</v>
      </c>
      <c r="P24" s="11">
        <v>1503682.23</v>
      </c>
      <c r="Q24" s="11">
        <v>603513.89</v>
      </c>
      <c r="R24" s="11">
        <v>564707</v>
      </c>
      <c r="S24" s="11">
        <v>1681600.4</v>
      </c>
      <c r="T24" s="6">
        <f t="shared" si="2"/>
        <v>10722526.720000001</v>
      </c>
    </row>
    <row r="25" spans="5:21" x14ac:dyDescent="0.25">
      <c r="E25" s="5" t="s">
        <v>16</v>
      </c>
      <c r="F25" s="6">
        <v>3900000</v>
      </c>
      <c r="G25" s="6">
        <v>2168413.87</v>
      </c>
      <c r="H25" s="11">
        <v>0</v>
      </c>
      <c r="I25" s="11">
        <v>0</v>
      </c>
      <c r="J25" s="11">
        <v>97940</v>
      </c>
      <c r="K25" s="11">
        <v>0</v>
      </c>
      <c r="L25" s="11">
        <v>0</v>
      </c>
      <c r="M25" s="11">
        <v>8595.2000000000007</v>
      </c>
      <c r="N25" s="11">
        <v>0</v>
      </c>
      <c r="O25" s="11">
        <v>0</v>
      </c>
      <c r="P25" s="11">
        <v>149999.24</v>
      </c>
      <c r="Q25" s="11">
        <v>16166.6</v>
      </c>
      <c r="R25" s="11">
        <v>1795000</v>
      </c>
      <c r="S25" s="11">
        <v>0</v>
      </c>
      <c r="T25" s="6">
        <f t="shared" si="2"/>
        <v>2067701.04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4646450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796434.6</v>
      </c>
      <c r="K26" s="14">
        <f t="shared" si="3"/>
        <v>200000</v>
      </c>
      <c r="L26" s="14">
        <f t="shared" si="3"/>
        <v>365922.10000000003</v>
      </c>
      <c r="M26" s="14">
        <f>SUM(M27:M35)</f>
        <v>324303.25</v>
      </c>
      <c r="N26" s="14">
        <f t="shared" si="3"/>
        <v>200000</v>
      </c>
      <c r="O26" s="14">
        <f t="shared" si="3"/>
        <v>280621.22000000003</v>
      </c>
      <c r="P26" s="14">
        <f t="shared" si="3"/>
        <v>200000</v>
      </c>
      <c r="Q26" s="14">
        <f t="shared" si="3"/>
        <v>302525.68</v>
      </c>
      <c r="R26" s="14">
        <f t="shared" si="3"/>
        <v>682106.58</v>
      </c>
      <c r="S26" s="14">
        <f>SUM(S27:S35)</f>
        <v>778986.62</v>
      </c>
      <c r="T26" s="4">
        <f>SUM(T27:T35)</f>
        <v>4130900.0500000003</v>
      </c>
      <c r="U26" s="16"/>
    </row>
    <row r="27" spans="5:21" x14ac:dyDescent="0.25">
      <c r="E27" s="5" t="s">
        <v>18</v>
      </c>
      <c r="F27" s="6">
        <v>262000</v>
      </c>
      <c r="G27" s="6">
        <v>186650</v>
      </c>
      <c r="H27" s="11">
        <v>0</v>
      </c>
      <c r="I27" s="11">
        <v>0</v>
      </c>
      <c r="J27" s="11">
        <v>0</v>
      </c>
      <c r="K27" s="11">
        <v>0</v>
      </c>
      <c r="L27" s="11">
        <v>41897.089999999997</v>
      </c>
      <c r="M27" s="11">
        <v>33474.230000000003</v>
      </c>
      <c r="N27" s="11">
        <v>0</v>
      </c>
      <c r="O27" s="11">
        <v>20750.2</v>
      </c>
      <c r="P27" s="11"/>
      <c r="Q27" s="11">
        <v>28832.86</v>
      </c>
      <c r="R27" s="11">
        <v>7979.28</v>
      </c>
      <c r="S27" s="11">
        <v>0</v>
      </c>
      <c r="T27" s="6">
        <f t="shared" ref="T27:T35" si="4">+H27+I27+J27+K27+L27+M27+N27+O27+P27+Q27+R27+S27</f>
        <v>132933.66</v>
      </c>
    </row>
    <row r="28" spans="5:21" x14ac:dyDescent="0.25">
      <c r="E28" s="5" t="s">
        <v>19</v>
      </c>
      <c r="F28" s="6">
        <v>198950</v>
      </c>
      <c r="G28" s="6">
        <v>214850</v>
      </c>
      <c r="H28" s="11">
        <v>0</v>
      </c>
      <c r="I28" s="11">
        <v>0</v>
      </c>
      <c r="J28" s="11">
        <v>196434.6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/>
      <c r="Q28" s="11">
        <v>0</v>
      </c>
      <c r="R28" s="11">
        <v>17700</v>
      </c>
      <c r="S28" s="11">
        <v>0</v>
      </c>
      <c r="T28" s="6">
        <f t="shared" si="4"/>
        <v>214134.6</v>
      </c>
    </row>
    <row r="29" spans="5:21" x14ac:dyDescent="0.25">
      <c r="E29" s="5" t="s">
        <v>20</v>
      </c>
      <c r="F29" s="6">
        <v>102000</v>
      </c>
      <c r="G29" s="6">
        <v>121104.34</v>
      </c>
      <c r="H29" s="11">
        <v>0</v>
      </c>
      <c r="I29" s="11">
        <v>0</v>
      </c>
      <c r="J29" s="11">
        <v>0</v>
      </c>
      <c r="K29" s="11">
        <v>0</v>
      </c>
      <c r="L29" s="11">
        <v>29774.94</v>
      </c>
      <c r="M29" s="11">
        <v>0</v>
      </c>
      <c r="N29" s="11">
        <v>0</v>
      </c>
      <c r="O29" s="11">
        <v>24072</v>
      </c>
      <c r="P29" s="11"/>
      <c r="Q29" s="11">
        <v>0</v>
      </c>
      <c r="R29" s="11">
        <v>14312.22</v>
      </c>
      <c r="S29" s="11">
        <v>0</v>
      </c>
      <c r="T29" s="6">
        <f t="shared" si="4"/>
        <v>68159.16</v>
      </c>
    </row>
    <row r="30" spans="5:21" x14ac:dyDescent="0.25">
      <c r="E30" s="5" t="s">
        <v>21</v>
      </c>
      <c r="F30" s="6">
        <v>0</v>
      </c>
      <c r="G30" s="6">
        <v>4720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/>
      <c r="Q30" s="11">
        <v>0</v>
      </c>
      <c r="R30" s="11">
        <v>0</v>
      </c>
      <c r="S30" s="11">
        <v>0</v>
      </c>
      <c r="T30" s="6">
        <f t="shared" si="4"/>
        <v>0</v>
      </c>
    </row>
    <row r="31" spans="5:21" x14ac:dyDescent="0.25">
      <c r="E31" s="5" t="s">
        <v>22</v>
      </c>
      <c r="F31" s="6">
        <v>205000</v>
      </c>
      <c r="G31" s="6">
        <v>216000</v>
      </c>
      <c r="H31" s="11">
        <v>0</v>
      </c>
      <c r="I31" s="11">
        <v>0</v>
      </c>
      <c r="J31" s="11">
        <v>0</v>
      </c>
      <c r="K31" s="11">
        <v>0</v>
      </c>
      <c r="L31" s="11">
        <v>4720</v>
      </c>
      <c r="M31" s="11">
        <v>0</v>
      </c>
      <c r="N31" s="11">
        <v>0</v>
      </c>
      <c r="O31" s="11">
        <v>0</v>
      </c>
      <c r="P31" s="11"/>
      <c r="Q31" s="11">
        <v>0</v>
      </c>
      <c r="R31" s="11">
        <v>0</v>
      </c>
      <c r="S31" s="11">
        <v>143359.99</v>
      </c>
      <c r="T31" s="6">
        <f t="shared" si="4"/>
        <v>148079.99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/>
      <c r="Q32" s="11">
        <v>0</v>
      </c>
      <c r="R32" s="11">
        <v>0</v>
      </c>
      <c r="S32" s="11">
        <v>0</v>
      </c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3096910</v>
      </c>
      <c r="H33" s="11">
        <v>0</v>
      </c>
      <c r="I33" s="11">
        <v>0</v>
      </c>
      <c r="J33" s="11">
        <v>600000</v>
      </c>
      <c r="K33" s="11">
        <v>200000</v>
      </c>
      <c r="L33" s="11">
        <v>200000</v>
      </c>
      <c r="M33" s="11">
        <v>207400</v>
      </c>
      <c r="N33" s="11">
        <v>200000</v>
      </c>
      <c r="O33" s="11">
        <v>200000</v>
      </c>
      <c r="P33" s="11">
        <v>200000</v>
      </c>
      <c r="Q33" s="11">
        <v>200000</v>
      </c>
      <c r="R33" s="11">
        <v>546012</v>
      </c>
      <c r="S33" s="11">
        <v>542000</v>
      </c>
      <c r="T33" s="6">
        <f t="shared" si="4"/>
        <v>3095412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/>
      <c r="R34" s="11">
        <v>0</v>
      </c>
      <c r="S34" s="11">
        <v>0</v>
      </c>
      <c r="T34" s="6">
        <f t="shared" si="4"/>
        <v>0</v>
      </c>
    </row>
    <row r="35" spans="5:20" x14ac:dyDescent="0.25">
      <c r="E35" s="5" t="s">
        <v>26</v>
      </c>
      <c r="F35" s="6">
        <v>8183500</v>
      </c>
      <c r="G35" s="6">
        <v>806215.66</v>
      </c>
      <c r="H35" s="11">
        <v>0</v>
      </c>
      <c r="I35" s="11">
        <v>0</v>
      </c>
      <c r="J35" s="11">
        <v>0</v>
      </c>
      <c r="K35" s="11">
        <v>0</v>
      </c>
      <c r="L35" s="11">
        <v>89530.07</v>
      </c>
      <c r="M35" s="11">
        <v>83429.02</v>
      </c>
      <c r="N35" s="11"/>
      <c r="O35" s="11">
        <v>35799.019999999997</v>
      </c>
      <c r="P35" s="11"/>
      <c r="Q35" s="11">
        <v>73692.820000000007</v>
      </c>
      <c r="R35" s="11">
        <v>96103.08</v>
      </c>
      <c r="S35" s="11">
        <v>93626.63</v>
      </c>
      <c r="T35" s="6">
        <f t="shared" si="4"/>
        <v>472180.64000000007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2178489</v>
      </c>
      <c r="H36" s="14">
        <f>SUM(H37:H44)</f>
        <v>0</v>
      </c>
      <c r="I36" s="14">
        <f>SUM(I37:I44)</f>
        <v>1039410.73</v>
      </c>
      <c r="J36" s="14">
        <f t="shared" ref="J36:S36" si="5">SUM(J37:J44)</f>
        <v>1058533.52</v>
      </c>
      <c r="K36" s="14">
        <f t="shared" si="5"/>
        <v>0</v>
      </c>
      <c r="L36" s="14">
        <f t="shared" si="5"/>
        <v>80544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+H36+I36+L36+J36</f>
        <v>2178488.25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 t="shared" ref="T37:T51" si="6">+H37+I37+J37+K37+L37+M37+N37+O37+P37+Q37+R37+S37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 t="shared" si="6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>
        <v>1287000</v>
      </c>
      <c r="G43" s="6">
        <v>2178489</v>
      </c>
      <c r="H43" s="11">
        <v>0</v>
      </c>
      <c r="I43" s="11">
        <v>1039410.73</v>
      </c>
      <c r="J43" s="11">
        <v>1058533.52</v>
      </c>
      <c r="K43" s="11">
        <v>0</v>
      </c>
      <c r="L43" s="11">
        <v>80544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6"/>
        <v>2178488.25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si="6"/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 t="shared" si="6"/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si="6"/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6"/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6"/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6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6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4022000</v>
      </c>
      <c r="H52" s="14">
        <f>SUM(H53:H61)</f>
        <v>0</v>
      </c>
      <c r="I52" s="14">
        <f t="shared" ref="I52:S52" si="8">SUM(I53:I61)</f>
        <v>0</v>
      </c>
      <c r="J52" s="14">
        <f t="shared" si="8"/>
        <v>17539.990000000002</v>
      </c>
      <c r="K52" s="14">
        <f t="shared" si="8"/>
        <v>0</v>
      </c>
      <c r="L52" s="14">
        <f t="shared" si="8"/>
        <v>0</v>
      </c>
      <c r="M52" s="14">
        <f t="shared" si="8"/>
        <v>74800</v>
      </c>
      <c r="N52" s="14">
        <f>SUM(N53:N61)</f>
        <v>0</v>
      </c>
      <c r="O52" s="14">
        <f t="shared" si="8"/>
        <v>0</v>
      </c>
      <c r="P52" s="14">
        <f t="shared" si="8"/>
        <v>0</v>
      </c>
      <c r="Q52" s="14">
        <f t="shared" si="8"/>
        <v>0</v>
      </c>
      <c r="R52" s="14">
        <f t="shared" si="8"/>
        <v>3022575</v>
      </c>
      <c r="S52" s="14">
        <f t="shared" si="8"/>
        <v>853140</v>
      </c>
      <c r="T52" s="4">
        <f>SUM(T53:T61)</f>
        <v>3968054.99</v>
      </c>
    </row>
    <row r="53" spans="5:20" x14ac:dyDescent="0.25">
      <c r="E53" s="5" t="s">
        <v>44</v>
      </c>
      <c r="F53" s="6">
        <v>108000</v>
      </c>
      <c r="G53" s="6">
        <v>178000</v>
      </c>
      <c r="H53" s="11">
        <v>0</v>
      </c>
      <c r="I53" s="11">
        <v>0</v>
      </c>
      <c r="J53" s="11">
        <v>17539.990000000002</v>
      </c>
      <c r="K53" s="11">
        <v>0</v>
      </c>
      <c r="L53" s="11">
        <v>0</v>
      </c>
      <c r="M53" s="11">
        <v>74800</v>
      </c>
      <c r="N53" s="11">
        <v>0</v>
      </c>
      <c r="O53" s="11">
        <v>0</v>
      </c>
      <c r="P53" s="11"/>
      <c r="Q53" s="11"/>
      <c r="R53" s="11">
        <v>58575</v>
      </c>
      <c r="S53" s="11">
        <v>0</v>
      </c>
      <c r="T53" s="6">
        <f>+H53+I53+J53+K53+L53+M53+N53+O53+P53+Q53+R53+S53</f>
        <v>150914.99</v>
      </c>
    </row>
    <row r="54" spans="5:20" x14ac:dyDescent="0.25">
      <c r="E54" s="5" t="s">
        <v>45</v>
      </c>
      <c r="F54" s="6">
        <v>90000</v>
      </c>
      <c r="G54" s="6">
        <v>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/>
      <c r="R54" s="11">
        <v>0</v>
      </c>
      <c r="S54" s="11">
        <v>0</v>
      </c>
      <c r="T54" s="6">
        <f>+H54+I54+J54+K54+L54+M54+N54+O54+P54+Q54+R54+S54</f>
        <v>0</v>
      </c>
    </row>
    <row r="55" spans="5:20" x14ac:dyDescent="0.25">
      <c r="E55" s="5" t="s">
        <v>46</v>
      </c>
      <c r="F55" s="6">
        <v>0</v>
      </c>
      <c r="G55" s="6">
        <v>860000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/>
      <c r="R55" s="11">
        <v>0</v>
      </c>
      <c r="S55" s="11">
        <v>853140</v>
      </c>
      <c r="T55" s="6">
        <f>+H55+I55+J55+K55+L55+M55+N55+O55+P55+Q55+R55+S55</f>
        <v>853140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>
        <v>0</v>
      </c>
      <c r="S56" s="11">
        <v>0</v>
      </c>
      <c r="T56" s="6">
        <f>+H56+I56+J56+K56+L56+M56+N56+O56+P56+Q56+R56+S56</f>
        <v>0</v>
      </c>
    </row>
    <row r="57" spans="5:20" x14ac:dyDescent="0.25">
      <c r="E57" s="5" t="s">
        <v>48</v>
      </c>
      <c r="F57" s="6">
        <v>0</v>
      </c>
      <c r="G57" s="6">
        <v>2964000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/>
      <c r="Q57" s="11"/>
      <c r="R57" s="11">
        <v>2964000</v>
      </c>
      <c r="S57" s="11"/>
      <c r="T57" s="6">
        <f>+H57+I57+J57+K57+L57+M57+N57+O57+P57+Q57+R57+S57</f>
        <v>2964000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 t="shared" ref="T58:T62" si="9">+H58+I58+J58+K58+L58+M58+N58+O58+P58+Q58+R58</f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9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9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9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0">SUM(I63:I66)</f>
        <v>0</v>
      </c>
      <c r="J62" s="14">
        <f t="shared" si="10"/>
        <v>0</v>
      </c>
      <c r="K62" s="14">
        <f t="shared" si="10"/>
        <v>0</v>
      </c>
      <c r="L62" s="14">
        <f t="shared" si="10"/>
        <v>0</v>
      </c>
      <c r="M62" s="14">
        <f t="shared" si="10"/>
        <v>0</v>
      </c>
      <c r="N62" s="14">
        <f t="shared" si="10"/>
        <v>0</v>
      </c>
      <c r="O62" s="14">
        <f t="shared" si="10"/>
        <v>0</v>
      </c>
      <c r="P62" s="14">
        <f t="shared" si="10"/>
        <v>0</v>
      </c>
      <c r="Q62" s="14">
        <f t="shared" si="10"/>
        <v>0</v>
      </c>
      <c r="R62" s="14">
        <f t="shared" si="10"/>
        <v>0</v>
      </c>
      <c r="S62" s="14">
        <f t="shared" si="10"/>
        <v>0</v>
      </c>
      <c r="T62" s="6">
        <f t="shared" si="9"/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>
        <v>0</v>
      </c>
      <c r="T63" s="6">
        <f t="shared" ref="T63:T74" si="11">+H63+I63+J63+K63+L63+M63</f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>
        <v>0</v>
      </c>
      <c r="T64" s="6">
        <f t="shared" si="11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>
        <v>0</v>
      </c>
      <c r="T65" s="6">
        <f t="shared" si="11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>
        <v>0</v>
      </c>
      <c r="T66" s="6">
        <f t="shared" si="11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2">SUM(I68:I69)</f>
        <v>0</v>
      </c>
      <c r="J67" s="14">
        <f t="shared" si="12"/>
        <v>0</v>
      </c>
      <c r="K67" s="14">
        <f t="shared" si="12"/>
        <v>0</v>
      </c>
      <c r="L67" s="14">
        <f t="shared" si="12"/>
        <v>0</v>
      </c>
      <c r="M67" s="14">
        <f t="shared" si="12"/>
        <v>0</v>
      </c>
      <c r="N67" s="14">
        <f t="shared" si="12"/>
        <v>0</v>
      </c>
      <c r="O67" s="14">
        <f t="shared" si="12"/>
        <v>0</v>
      </c>
      <c r="P67" s="14">
        <f t="shared" si="12"/>
        <v>0</v>
      </c>
      <c r="Q67" s="14">
        <f t="shared" si="12"/>
        <v>0</v>
      </c>
      <c r="R67" s="14">
        <f t="shared" si="12"/>
        <v>0</v>
      </c>
      <c r="S67" s="14">
        <f t="shared" si="12"/>
        <v>0</v>
      </c>
      <c r="T67" s="6">
        <f t="shared" si="11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6">
        <f t="shared" si="11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6">
        <f t="shared" si="11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3">SUM(I71:I73)</f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14">
        <f t="shared" si="13"/>
        <v>0</v>
      </c>
      <c r="S70" s="14">
        <f t="shared" si="13"/>
        <v>0</v>
      </c>
      <c r="T70" s="6">
        <f t="shared" si="11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6">
        <f t="shared" si="11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6">
        <f t="shared" si="11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6">
        <f t="shared" si="11"/>
        <v>0</v>
      </c>
    </row>
    <row r="74" spans="5:20" ht="30" x14ac:dyDescent="0.25">
      <c r="E74" s="17" t="s">
        <v>101</v>
      </c>
      <c r="F74" s="6">
        <v>0</v>
      </c>
      <c r="G74" s="6">
        <v>57000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6">
        <f t="shared" si="11"/>
        <v>0</v>
      </c>
    </row>
    <row r="75" spans="5:20" x14ac:dyDescent="0.25">
      <c r="E75" s="1" t="s">
        <v>67</v>
      </c>
      <c r="F75" s="2"/>
      <c r="G75" s="2"/>
      <c r="H75" s="13"/>
      <c r="I75" s="13"/>
      <c r="J75" s="13"/>
      <c r="K75" s="13"/>
      <c r="L75" s="13"/>
      <c r="M75" s="13"/>
      <c r="N75" s="13">
        <v>0</v>
      </c>
      <c r="O75" s="13"/>
      <c r="P75" s="13"/>
      <c r="Q75" s="13"/>
      <c r="R75" s="13"/>
      <c r="S75" s="13"/>
      <c r="T75" s="13">
        <f t="shared" ref="T75" si="14">SUM(H75:S75)</f>
        <v>0</v>
      </c>
    </row>
    <row r="76" spans="5:20" x14ac:dyDescent="0.25">
      <c r="E76" s="3" t="s">
        <v>68</v>
      </c>
      <c r="F76" s="14">
        <f>SUM(F77:F78)</f>
        <v>0</v>
      </c>
      <c r="G76" s="14">
        <f>SUM(G77:G78)</f>
        <v>0</v>
      </c>
      <c r="H76" s="14">
        <f>SUM(H77:H78)</f>
        <v>0</v>
      </c>
      <c r="I76" s="14">
        <f t="shared" ref="I76:S76" si="15">SUM(I77:I78)</f>
        <v>0</v>
      </c>
      <c r="J76" s="14">
        <f t="shared" si="15"/>
        <v>0</v>
      </c>
      <c r="K76" s="14">
        <f t="shared" si="15"/>
        <v>0</v>
      </c>
      <c r="L76" s="14">
        <f t="shared" si="15"/>
        <v>0</v>
      </c>
      <c r="M76" s="14">
        <f t="shared" si="15"/>
        <v>0</v>
      </c>
      <c r="N76" s="14">
        <f t="shared" si="15"/>
        <v>0</v>
      </c>
      <c r="O76" s="14">
        <f t="shared" si="15"/>
        <v>0</v>
      </c>
      <c r="P76" s="14">
        <f t="shared" si="15"/>
        <v>0</v>
      </c>
      <c r="Q76" s="14">
        <f t="shared" si="15"/>
        <v>0</v>
      </c>
      <c r="R76" s="14">
        <f t="shared" si="15"/>
        <v>0</v>
      </c>
      <c r="S76" s="14">
        <f t="shared" si="15"/>
        <v>0</v>
      </c>
      <c r="T76" s="6">
        <f>+H76+I76+J76+K76+L76+M76+N76+O76+P76+Q76</f>
        <v>0</v>
      </c>
    </row>
    <row r="77" spans="5:20" x14ac:dyDescent="0.25">
      <c r="E77" s="5" t="s">
        <v>69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5" t="s">
        <v>70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</row>
    <row r="79" spans="5:20" x14ac:dyDescent="0.25">
      <c r="E79" s="3" t="s">
        <v>71</v>
      </c>
      <c r="F79" s="14">
        <f>SUM(F80:F81)</f>
        <v>0</v>
      </c>
      <c r="G79" s="14">
        <f>SUM(G80:G81)</f>
        <v>0</v>
      </c>
      <c r="H79" s="14">
        <f>SUM(H80:H81)</f>
        <v>0</v>
      </c>
      <c r="I79" s="14">
        <f t="shared" ref="I79:S79" si="16">SUM(I80:I81)</f>
        <v>0</v>
      </c>
      <c r="J79" s="14">
        <f t="shared" si="16"/>
        <v>0</v>
      </c>
      <c r="K79" s="14">
        <f t="shared" si="16"/>
        <v>0</v>
      </c>
      <c r="L79" s="14">
        <f t="shared" si="16"/>
        <v>0</v>
      </c>
      <c r="M79" s="14">
        <f t="shared" si="16"/>
        <v>0</v>
      </c>
      <c r="N79" s="14">
        <f t="shared" si="16"/>
        <v>0</v>
      </c>
      <c r="O79" s="14">
        <f t="shared" si="16"/>
        <v>0</v>
      </c>
      <c r="P79" s="14">
        <f t="shared" si="16"/>
        <v>0</v>
      </c>
      <c r="Q79" s="14">
        <f t="shared" si="16"/>
        <v>0</v>
      </c>
      <c r="R79" s="14">
        <f t="shared" si="16"/>
        <v>0</v>
      </c>
      <c r="S79" s="14">
        <f t="shared" si="16"/>
        <v>0</v>
      </c>
      <c r="T79" s="16">
        <f>SUM(F79:S79)</f>
        <v>0</v>
      </c>
    </row>
    <row r="80" spans="5:20" x14ac:dyDescent="0.25">
      <c r="E80" s="5" t="s">
        <v>72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5" t="s">
        <v>73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</row>
    <row r="82" spans="5:20" x14ac:dyDescent="0.25">
      <c r="E82" s="3" t="s">
        <v>74</v>
      </c>
      <c r="F82" s="14">
        <f>+F83</f>
        <v>0</v>
      </c>
      <c r="G82" s="14">
        <f>+G83</f>
        <v>0</v>
      </c>
      <c r="H82" s="14">
        <f>+H83</f>
        <v>0</v>
      </c>
      <c r="I82" s="14">
        <f t="shared" ref="I82:S82" si="17">+I83</f>
        <v>0</v>
      </c>
      <c r="J82" s="14">
        <f t="shared" si="17"/>
        <v>0</v>
      </c>
      <c r="K82" s="14">
        <f t="shared" si="17"/>
        <v>0</v>
      </c>
      <c r="L82" s="14">
        <f>+L83</f>
        <v>0</v>
      </c>
      <c r="M82" s="14">
        <f t="shared" si="17"/>
        <v>0</v>
      </c>
      <c r="N82" s="14">
        <f t="shared" si="17"/>
        <v>0</v>
      </c>
      <c r="O82" s="14">
        <f t="shared" si="17"/>
        <v>0</v>
      </c>
      <c r="P82" s="14">
        <f t="shared" si="17"/>
        <v>0</v>
      </c>
      <c r="Q82" s="14">
        <f t="shared" si="17"/>
        <v>0</v>
      </c>
      <c r="R82" s="14">
        <f t="shared" si="17"/>
        <v>0</v>
      </c>
      <c r="S82" s="14">
        <f t="shared" si="17"/>
        <v>0</v>
      </c>
      <c r="T82" s="16">
        <f>SUM(F82:S82)</f>
        <v>0</v>
      </c>
    </row>
    <row r="83" spans="5:20" x14ac:dyDescent="0.25">
      <c r="E83" s="5" t="s">
        <v>75</v>
      </c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  <row r="84" spans="5:20" ht="15.75" thickBot="1" x14ac:dyDescent="0.3">
      <c r="E84" s="7" t="s">
        <v>65</v>
      </c>
      <c r="F84" s="15">
        <f>+F10+F16+F26+F36+F45+F52+F62+F67+F70+F76+F79+F82</f>
        <v>91677073</v>
      </c>
      <c r="G84" s="15">
        <f>+G10+G16+G26+G36+G45+G52+G62+G67+G70+G76+G79+G82</f>
        <v>93020073</v>
      </c>
      <c r="H84" s="15">
        <f>+H10+H16+H26+H36+H45+H52+H62+H67+H70+H76+H79+H82</f>
        <v>3969852.0700000003</v>
      </c>
      <c r="I84" s="15">
        <f>+I10+I16+I26+I36+I45+I52+I62+I67+I70+I76+I79+I82</f>
        <v>5383340.4100000001</v>
      </c>
      <c r="J84" s="15">
        <f>+J10+J16+J26+J36+J45+J52+J62+J67+J70+J76+J79+J82</f>
        <v>7577147.6500000004</v>
      </c>
      <c r="K84" s="15">
        <f t="shared" ref="K84:R84" si="18">+K10+K16+K26+K36+K45+K52+K62+K67+K70+K76+K79+K82</f>
        <v>6148803.0099999998</v>
      </c>
      <c r="L84" s="15">
        <f t="shared" si="18"/>
        <v>7700630.3899999997</v>
      </c>
      <c r="M84" s="15">
        <f t="shared" si="18"/>
        <v>6656710.5200000005</v>
      </c>
      <c r="N84" s="15">
        <f t="shared" si="18"/>
        <v>4401478.3100000005</v>
      </c>
      <c r="O84" s="15">
        <f t="shared" si="18"/>
        <v>6239401.6900000004</v>
      </c>
      <c r="P84" s="15">
        <f t="shared" si="18"/>
        <v>5779145.4399999995</v>
      </c>
      <c r="Q84" s="15">
        <f t="shared" si="18"/>
        <v>7102335.4699999997</v>
      </c>
      <c r="R84" s="15">
        <f t="shared" si="18"/>
        <v>15411994.75</v>
      </c>
      <c r="S84" s="15">
        <f>+S10+S16+S26+S36+S45+S52+S62+S67+S70+S76+S79+S82</f>
        <v>11220038.409999998</v>
      </c>
      <c r="T84" s="15">
        <f>+T10+T16+T26+T36+T45+T52+T62+T67+T70+T76+T79+T82</f>
        <v>87590878.120000005</v>
      </c>
    </row>
    <row r="85" spans="5:20" ht="27.75" customHeight="1" thickBot="1" x14ac:dyDescent="0.3">
      <c r="E85" s="18" t="s">
        <v>98</v>
      </c>
      <c r="G85" s="16"/>
      <c r="T85" s="16"/>
    </row>
    <row r="86" spans="5:20" ht="37.5" thickBot="1" x14ac:dyDescent="0.3">
      <c r="E86" s="21" t="s">
        <v>100</v>
      </c>
      <c r="F86" s="22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T86" s="16"/>
    </row>
    <row r="87" spans="5:20" ht="61.5" thickBot="1" x14ac:dyDescent="0.3">
      <c r="E87" s="19" t="s">
        <v>99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</row>
    <row r="88" spans="5:20" ht="18.75" x14ac:dyDescent="0.3">
      <c r="E88" s="23" t="s">
        <v>96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5:20" ht="18.75" x14ac:dyDescent="0.3">
      <c r="E89" s="23" t="s">
        <v>97</v>
      </c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5:20" x14ac:dyDescent="0.25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5:20" x14ac:dyDescent="0.25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5:20" x14ac:dyDescent="0.25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5:20" x14ac:dyDescent="0.25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  <row r="94" spans="5:20" x14ac:dyDescent="0.25"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</row>
  </sheetData>
  <mergeCells count="11">
    <mergeCell ref="E88:R88"/>
    <mergeCell ref="E89:R89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58" fitToHeight="0" orientation="landscape" r:id="rId1"/>
  <rowBreaks count="1" manualBreakCount="1">
    <brk id="44" min="2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DIC</vt:lpstr>
      <vt:lpstr>'Presup. Aprobado-Ejec 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2024-01-09T19:17:30Z</cp:lastPrinted>
  <dcterms:created xsi:type="dcterms:W3CDTF">2021-07-29T18:58:50Z</dcterms:created>
  <dcterms:modified xsi:type="dcterms:W3CDTF">2024-01-10T13:53:42Z</dcterms:modified>
</cp:coreProperties>
</file>