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7 xlsx\"/>
    </mc:Choice>
  </mc:AlternateContent>
  <bookViews>
    <workbookView xWindow="0" yWindow="0" windowWidth="20490" windowHeight="7755" activeTab="2"/>
  </bookViews>
  <sheets>
    <sheet name="PERSONAL FIJO" sheetId="1" r:id="rId1"/>
    <sheet name="PERSONAL SEGURIDAD" sheetId="2" r:id="rId2"/>
    <sheet name="PERSONAL CONTRATADO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  <c r="L38" i="1"/>
  <c r="K37" i="1"/>
  <c r="L37" i="1"/>
  <c r="K36" i="1"/>
  <c r="L36" i="1"/>
  <c r="I17" i="2"/>
  <c r="I16" i="4"/>
  <c r="H16" i="4"/>
  <c r="I15" i="4" l="1"/>
  <c r="H15" i="4"/>
  <c r="H14" i="4" l="1"/>
  <c r="I14" i="4" s="1"/>
  <c r="J40" i="1" l="1"/>
  <c r="I40" i="1"/>
  <c r="H40" i="1"/>
  <c r="G40" i="1"/>
  <c r="F40" i="1"/>
  <c r="E40" i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9" i="1"/>
  <c r="L39" i="1" s="1"/>
  <c r="K14" i="1"/>
  <c r="K40" i="1" l="1"/>
  <c r="L14" i="1"/>
  <c r="L40" i="1" s="1"/>
  <c r="H19" i="4" l="1"/>
  <c r="G19" i="4"/>
  <c r="F19" i="4"/>
  <c r="E19" i="4"/>
  <c r="D19" i="4"/>
  <c r="D21" i="2"/>
  <c r="E21" i="2"/>
  <c r="F21" i="2"/>
  <c r="G21" i="2"/>
  <c r="H21" i="2"/>
  <c r="I15" i="2"/>
  <c r="I16" i="2"/>
  <c r="I14" i="2"/>
  <c r="I21" i="2" s="1"/>
  <c r="I19" i="4" l="1"/>
</calcChain>
</file>

<file path=xl/sharedStrings.xml><?xml version="1.0" encoding="utf-8"?>
<sst xmlns="http://schemas.openxmlformats.org/spreadsheetml/2006/main" count="167" uniqueCount="112">
  <si>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</si>
  <si>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</si>
  <si>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</si>
  <si>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</si>
  <si>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</si>
  <si>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</si>
  <si>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</si>
  <si>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</si>
  <si>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</si>
  <si>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“Año del Desarrollo Agroforestal”</t>
  </si>
  <si>
    <t>Nómina de Sueldos: Empleados Fijos</t>
  </si>
  <si>
    <t>Autoridad Nacional de Asuntos Maritimos (ANAMAR)</t>
  </si>
  <si>
    <t>CEDULA</t>
  </si>
  <si>
    <t>WERNER LEO VALERA</t>
  </si>
  <si>
    <t>DAVID FEDERICO DOMINGUEZ CASTILLO</t>
  </si>
  <si>
    <t>LEONARDO ALCIDES DE JESUS REYES BENCOSME</t>
  </si>
  <si>
    <t>001-1753435-4</t>
  </si>
  <si>
    <t>083-0001523-0</t>
  </si>
  <si>
    <t>001-1175098-0</t>
  </si>
  <si>
    <t>TOTAL GENERAL</t>
  </si>
  <si>
    <t>ENC. DIV. EMBARCACIONES Y EQUIPOS</t>
  </si>
  <si>
    <t>ENC. MATENIMINETO Y EMBARCACION</t>
  </si>
  <si>
    <t>ENCARGADO DE SEGURIDAD</t>
  </si>
  <si>
    <t>Nómina de Sueldos: Personal Contratado</t>
  </si>
  <si>
    <t>NIURKA JOSEFA CASTILLO GARCIA</t>
  </si>
  <si>
    <t>ASESORA FINANCIERA</t>
  </si>
  <si>
    <t>PASCUAL ALBERTO PROTA ENRIQUEZ</t>
  </si>
  <si>
    <t>JOSE ALBERTO TAPIA PAYANO</t>
  </si>
  <si>
    <t>ALGELA VIRGINIA BILLINI BALCACES</t>
  </si>
  <si>
    <t>MARIA DE OLIO DIAZ</t>
  </si>
  <si>
    <t>ILEANA FUERTES ROBLES</t>
  </si>
  <si>
    <t>ANA LUCIA MATOS JIMENEZ</t>
  </si>
  <si>
    <t>JEANETTE PAOLA MORALES GOMEZ</t>
  </si>
  <si>
    <t>MARIELLE ODETTE PARRA LEGER</t>
  </si>
  <si>
    <t>HECTOR YAMIL RODRIGUEZ ASILIS</t>
  </si>
  <si>
    <t>LUIS WILFRADYS ENCARNACION ENCARNACION</t>
  </si>
  <si>
    <t>EDDY SANTIAGO AYBAR</t>
  </si>
  <si>
    <t>VILMA HIRANYA FERNANDEZ GUZMAN</t>
  </si>
  <si>
    <t>DAVID MALDONADO BURGOS</t>
  </si>
  <si>
    <t>GLORIA ALEJANDRA GARCIA RODRIGUEZ-GUERRA</t>
  </si>
  <si>
    <t>EDUARDO CORTORREAL FELIZ</t>
  </si>
  <si>
    <t>EUNICE DABEIDA FERNANADEZ SANCHEZ</t>
  </si>
  <si>
    <t>MICHAEL HECTOR CRUZ GONZALEZ</t>
  </si>
  <si>
    <t>OMAR SHAMIR REYNOSO MORALES</t>
  </si>
  <si>
    <t>DENISSE LETICIA GONZALEZ DE LEON</t>
  </si>
  <si>
    <t>ROBINSON SKARLY JIMENEZ CABRERA</t>
  </si>
  <si>
    <t>SONIA MILAGROS JIMENEZ PEREZ</t>
  </si>
  <si>
    <t>JOHAN MANUEL BOCIO QUIROZ</t>
  </si>
  <si>
    <t>SECRETARIO DE ESTADO/PRESIDENTE</t>
  </si>
  <si>
    <t>CHOFER</t>
  </si>
  <si>
    <t>ENC. DIV. ADMINISTRATIVA Y FINANCIERA</t>
  </si>
  <si>
    <t>ENC. CONSERJERIA</t>
  </si>
  <si>
    <t>ENC. DIV. TECNOLOGIA DE LA INFORMACION Y COMUNICACION</t>
  </si>
  <si>
    <t>ENC. DIV. CONTABILIDAD</t>
  </si>
  <si>
    <t>ENC. DIV. RECURSOS HUMANOS</t>
  </si>
  <si>
    <t>ABOGADA / ENC. COMPRAS</t>
  </si>
  <si>
    <t>DIRECTOR TECNICO</t>
  </si>
  <si>
    <t>MENSAJERO</t>
  </si>
  <si>
    <t>TECNICO PLATAFORMA TECNOLOGICA</t>
  </si>
  <si>
    <t>ENC. DIV. PLANIFICACION Y DESAROLLO</t>
  </si>
  <si>
    <t>CONTADOR</t>
  </si>
  <si>
    <t>ENC. DIV. GEOMATICA BATIMETRIA</t>
  </si>
  <si>
    <t>CONSERJE</t>
  </si>
  <si>
    <t>CONSULTOR JURIDICO</t>
  </si>
  <si>
    <t>ENC. DIV. OCEANOGRAFIA Y RECURSOS MARINOS</t>
  </si>
  <si>
    <t>RECEPCIONISTA</t>
  </si>
  <si>
    <t>SUPERVISOR BANCO CORALES MONTE CRISTY</t>
  </si>
  <si>
    <t>ANALISTA DE PROYECTOS</t>
  </si>
  <si>
    <t>CONTRATADO</t>
  </si>
  <si>
    <t>PERSONAL FIJO</t>
  </si>
  <si>
    <t>001-0083074-4</t>
  </si>
  <si>
    <t>001-0857189-4</t>
  </si>
  <si>
    <t>001-0201086-5</t>
  </si>
  <si>
    <t>001-1051327-2</t>
  </si>
  <si>
    <t>223-0017547-2</t>
  </si>
  <si>
    <t>093-0013708-1</t>
  </si>
  <si>
    <t>001-1308434-7</t>
  </si>
  <si>
    <t>001-1825967-0</t>
  </si>
  <si>
    <t>037-0098710-4</t>
  </si>
  <si>
    <t>001-0465813-3</t>
  </si>
  <si>
    <t>001-0025962-1</t>
  </si>
  <si>
    <t>001-0201316-6</t>
  </si>
  <si>
    <t>001-1123703-8</t>
  </si>
  <si>
    <t>001-0221770-0</t>
  </si>
  <si>
    <t>001-0848951-9</t>
  </si>
  <si>
    <t>048-0045393-0</t>
  </si>
  <si>
    <t>065-0031822-2</t>
  </si>
  <si>
    <t>402-2769133-0</t>
  </si>
  <si>
    <t>041-0017674-4</t>
  </si>
  <si>
    <t>001-1020132-4</t>
  </si>
  <si>
    <t>001-1557771-0</t>
  </si>
  <si>
    <t>001-0205053-1</t>
  </si>
  <si>
    <t>001-1802973-5</t>
  </si>
  <si>
    <t>SEGURO</t>
  </si>
  <si>
    <t>OTRO DESC.</t>
  </si>
  <si>
    <t>TOTAL GENERAL:</t>
  </si>
  <si>
    <t>ANDRES CARBO GOROSABEL</t>
  </si>
  <si>
    <t>ENC. UNIDAD ENTRENAMIENTOS TECNICOS Y CIENTIFICOS</t>
  </si>
  <si>
    <t>RAFAEL ANTONIO JOHNSON SOTO</t>
  </si>
  <si>
    <t>ING. ASESOR DE PROYECTOS</t>
  </si>
  <si>
    <t>FRANK REYNALDO POLANCO DE LOS SANTOS</t>
  </si>
  <si>
    <t>ENLACE ANAMAR CON LA MARINA</t>
  </si>
  <si>
    <t>001-1202598-6</t>
  </si>
  <si>
    <t>HAYDEE MARIA DOMINGUEZ TEJO</t>
  </si>
  <si>
    <t>INVESTIGADOR OCEANOGRAFICO</t>
  </si>
  <si>
    <t>EMGELBERTH DANILO VARGAS MONZON</t>
  </si>
  <si>
    <t>ENC. DIV. LABORATORIO OCEANOGRAFICO</t>
  </si>
  <si>
    <t>PEDRO JOSE CABRERA</t>
  </si>
  <si>
    <t>TECNICO DE NAVEGACION</t>
  </si>
  <si>
    <t>JOSE ALTAGRACIA HEREDIA SUAREZ</t>
  </si>
  <si>
    <t>CHOFER / MENSAJERO</t>
  </si>
  <si>
    <r>
      <t>Correspondiente al mes de Octubre del</t>
    </r>
    <r>
      <rPr>
        <b/>
        <u/>
        <sz val="14"/>
        <rFont val="Arial"/>
        <family val="2"/>
      </rPr>
      <t xml:space="preserve"> 2017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</si>
</sst>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4" fontId="7" fillId="0" borderId="1" xfId="0" applyNumberFormat="1" applyFont="1" applyFill="1" applyBorder="1"/>
    <xf numFmtId="0" fontId="5" fillId="0" borderId="0" xfId="0" applyFont="1" applyFill="1" applyAlignment="1">
      <alignment horizontal="center" vertical="center"/>
    </xf>
    <xf numFmtId="164" fontId="1" fillId="3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3365789</xdr:colOff>
      <xdr:row>0</xdr:row>
      <xdr:rowOff>109104</xdr:rowOff>
    </xdr:from>
    <xdr:to>
      <xdr:col>4</xdr:col>
      <xdr:colOff>47724</xdr:colOff>
      <xdr:row>5</xdr:row>
      <xdr:rowOff>147080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380" y="109104"/>
          <a:ext cx="1513708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1714500</xdr:colOff>
      <xdr:row>0</xdr:row>
      <xdr:rowOff>85725</xdr:rowOff>
    </xdr:from>
    <xdr:to>
      <xdr:col>1</xdr:col>
      <xdr:colOff>3225611</xdr:colOff>
      <xdr:row>5</xdr:row>
      <xdr:rowOff>123701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8572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40"/>
  <sheetViews>
    <sheetView zoomScaleNormal="100" workbookViewId="0">
      <selection activeCell="A7" sqref="A7:L7"/>
    </sheetView>
  </sheetViews>
  <sheetFormatPr defaultRowHeight="15" x14ac:dyDescent="0.25"/>
  <cols>
    <col min="1" max="1" width="45" bestFit="1" customWidth="1"/>
    <col min="2" max="2" width="13.5703125" customWidth="1"/>
    <col min="3" max="3" width="58" customWidth="1"/>
    <col min="4" max="4" width="14.5703125" customWidth="1"/>
    <col min="5" max="5" width="15.28515625" bestFit="1" customWidth="1"/>
    <col min="6" max="6" width="12.5703125" bestFit="1" customWidth="1"/>
    <col min="7" max="7" width="13.7109375" bestFit="1" customWidth="1"/>
    <col min="8" max="8" width="12.5703125" bestFit="1" customWidth="1"/>
    <col min="9" max="9" width="11.5703125" customWidth="1"/>
    <col min="10" max="10" width="12.5703125" bestFit="1" customWidth="1"/>
    <col min="11" max="11" width="13.7109375" bestFit="1" customWidth="1"/>
    <col min="12" max="12" width="15.28515625" bestFit="1" customWidth="1"/>
  </cols>
  <sheetData>
    <row r="7" spans="1:12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8" x14ac:dyDescent="0.25">
      <c r="A10" s="11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pans="1:12" ht="18" x14ac:dyDescent="0.25">
      <c r="A11" s="11" t="s">
        <v>111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3" spans="1:12" x14ac:dyDescent="0.25">
      <c r="A13" s="1" t="s">
        <v>0</v>
      </c>
      <c r="B13" s="1" t="s">
        <v>12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93</v>
      </c>
      <c r="J13" s="1" t="s">
        <v>94</v>
      </c>
      <c r="K13" s="1" t="s">
        <v>7</v>
      </c>
      <c r="L13" s="1" t="s">
        <v>8</v>
      </c>
    </row>
    <row r="14" spans="1:12" x14ac:dyDescent="0.25">
      <c r="A14" s="5" t="s">
        <v>26</v>
      </c>
      <c r="B14" s="5" t="s">
        <v>70</v>
      </c>
      <c r="C14" s="5" t="s">
        <v>48</v>
      </c>
      <c r="D14" s="5" t="s">
        <v>69</v>
      </c>
      <c r="E14" s="3">
        <v>250000</v>
      </c>
      <c r="F14" s="3">
        <v>6392.64</v>
      </c>
      <c r="G14" s="3">
        <v>48638.37</v>
      </c>
      <c r="H14" s="3">
        <v>3385.65</v>
      </c>
      <c r="I14" s="3">
        <v>25</v>
      </c>
      <c r="J14" s="3">
        <v>4868.6000000000004</v>
      </c>
      <c r="K14" s="3">
        <f>SUM(F14:J14)</f>
        <v>63310.26</v>
      </c>
      <c r="L14" s="3">
        <f>E14-K14</f>
        <v>186689.74</v>
      </c>
    </row>
    <row r="15" spans="1:12" x14ac:dyDescent="0.25">
      <c r="A15" s="5" t="s">
        <v>27</v>
      </c>
      <c r="B15" s="5" t="s">
        <v>71</v>
      </c>
      <c r="C15" s="5" t="s">
        <v>49</v>
      </c>
      <c r="D15" s="5" t="s">
        <v>69</v>
      </c>
      <c r="E15" s="3">
        <v>32000</v>
      </c>
      <c r="F15" s="3">
        <v>918.4</v>
      </c>
      <c r="G15" s="3">
        <v>0</v>
      </c>
      <c r="H15" s="3">
        <v>972.8</v>
      </c>
      <c r="I15" s="3">
        <v>25</v>
      </c>
      <c r="J15" s="3">
        <v>2721.86</v>
      </c>
      <c r="K15" s="3">
        <f t="shared" ref="K15:K39" si="0">SUM(F15:J15)</f>
        <v>4638.0599999999995</v>
      </c>
      <c r="L15" s="3">
        <f t="shared" ref="L15:L39" si="1">E15-K15</f>
        <v>27361.940000000002</v>
      </c>
    </row>
    <row r="16" spans="1:12" x14ac:dyDescent="0.25">
      <c r="A16" s="5" t="s">
        <v>28</v>
      </c>
      <c r="B16" s="5" t="s">
        <v>72</v>
      </c>
      <c r="C16" s="5" t="s">
        <v>50</v>
      </c>
      <c r="D16" s="5" t="s">
        <v>69</v>
      </c>
      <c r="E16" s="3">
        <v>140000</v>
      </c>
      <c r="F16" s="3">
        <v>4018</v>
      </c>
      <c r="G16" s="3">
        <v>21732.03</v>
      </c>
      <c r="H16" s="3">
        <v>3385.65</v>
      </c>
      <c r="I16" s="3">
        <v>25</v>
      </c>
      <c r="J16" s="3">
        <v>8771</v>
      </c>
      <c r="K16" s="3">
        <f t="shared" si="0"/>
        <v>37931.68</v>
      </c>
      <c r="L16" s="3">
        <f t="shared" si="1"/>
        <v>102068.32</v>
      </c>
    </row>
    <row r="17" spans="1:12" x14ac:dyDescent="0.25">
      <c r="A17" s="5" t="s">
        <v>29</v>
      </c>
      <c r="B17" s="5" t="s">
        <v>73</v>
      </c>
      <c r="C17" s="5" t="s">
        <v>51</v>
      </c>
      <c r="D17" s="5" t="s">
        <v>69</v>
      </c>
      <c r="E17" s="3">
        <v>21000</v>
      </c>
      <c r="F17" s="3">
        <v>602.70000000000005</v>
      </c>
      <c r="G17" s="3">
        <v>0</v>
      </c>
      <c r="H17" s="3">
        <v>638.4</v>
      </c>
      <c r="I17" s="3">
        <v>25</v>
      </c>
      <c r="J17" s="3">
        <v>434.5</v>
      </c>
      <c r="K17" s="3">
        <f t="shared" si="0"/>
        <v>1700.6</v>
      </c>
      <c r="L17" s="3">
        <f t="shared" si="1"/>
        <v>19299.400000000001</v>
      </c>
    </row>
    <row r="18" spans="1:12" x14ac:dyDescent="0.25">
      <c r="A18" s="5" t="s">
        <v>30</v>
      </c>
      <c r="B18" s="5" t="s">
        <v>74</v>
      </c>
      <c r="C18" s="5" t="s">
        <v>52</v>
      </c>
      <c r="D18" s="5" t="s">
        <v>69</v>
      </c>
      <c r="E18" s="3">
        <v>70000</v>
      </c>
      <c r="F18" s="3">
        <v>2009</v>
      </c>
      <c r="G18" s="3">
        <v>5368.45</v>
      </c>
      <c r="H18" s="3">
        <v>2128</v>
      </c>
      <c r="I18" s="3">
        <v>25</v>
      </c>
      <c r="J18" s="3">
        <v>434.5</v>
      </c>
      <c r="K18" s="3">
        <f t="shared" si="0"/>
        <v>9964.9500000000007</v>
      </c>
      <c r="L18" s="3">
        <f t="shared" si="1"/>
        <v>60035.05</v>
      </c>
    </row>
    <row r="19" spans="1:12" x14ac:dyDescent="0.25">
      <c r="A19" s="5" t="s">
        <v>31</v>
      </c>
      <c r="B19" s="5" t="s">
        <v>75</v>
      </c>
      <c r="C19" s="5" t="s">
        <v>53</v>
      </c>
      <c r="D19" s="5" t="s">
        <v>69</v>
      </c>
      <c r="E19" s="3">
        <v>110000</v>
      </c>
      <c r="F19" s="3">
        <v>3157</v>
      </c>
      <c r="G19" s="3">
        <v>14224.5</v>
      </c>
      <c r="H19" s="3">
        <v>3344</v>
      </c>
      <c r="I19" s="3">
        <v>25</v>
      </c>
      <c r="J19" s="3">
        <v>3189.74</v>
      </c>
      <c r="K19" s="3">
        <f t="shared" si="0"/>
        <v>23940.239999999998</v>
      </c>
      <c r="L19" s="3">
        <f t="shared" si="1"/>
        <v>86059.760000000009</v>
      </c>
    </row>
    <row r="20" spans="1:12" x14ac:dyDescent="0.25">
      <c r="A20" s="5" t="s">
        <v>32</v>
      </c>
      <c r="B20" s="5" t="s">
        <v>76</v>
      </c>
      <c r="C20" s="5" t="s">
        <v>54</v>
      </c>
      <c r="D20" s="5" t="s">
        <v>69</v>
      </c>
      <c r="E20" s="3">
        <v>57500</v>
      </c>
      <c r="F20" s="3">
        <v>1650.25</v>
      </c>
      <c r="G20" s="3">
        <v>3016.2</v>
      </c>
      <c r="H20" s="3">
        <v>1748</v>
      </c>
      <c r="I20" s="3">
        <v>25</v>
      </c>
      <c r="J20" s="3">
        <v>1754.2</v>
      </c>
      <c r="K20" s="3">
        <f t="shared" si="0"/>
        <v>8193.65</v>
      </c>
      <c r="L20" s="3">
        <f t="shared" si="1"/>
        <v>49306.35</v>
      </c>
    </row>
    <row r="21" spans="1:12" x14ac:dyDescent="0.25">
      <c r="A21" s="5" t="s">
        <v>33</v>
      </c>
      <c r="B21" s="5" t="s">
        <v>77</v>
      </c>
      <c r="C21" s="5" t="s">
        <v>55</v>
      </c>
      <c r="D21" s="5" t="s">
        <v>69</v>
      </c>
      <c r="E21" s="3">
        <v>90000</v>
      </c>
      <c r="F21" s="3">
        <v>2583</v>
      </c>
      <c r="G21" s="3">
        <v>9753.19</v>
      </c>
      <c r="H21" s="3">
        <v>2736</v>
      </c>
      <c r="I21" s="3">
        <v>25</v>
      </c>
      <c r="J21" s="3">
        <v>1754.2</v>
      </c>
      <c r="K21" s="3">
        <f t="shared" si="0"/>
        <v>16851.39</v>
      </c>
      <c r="L21" s="3">
        <f t="shared" si="1"/>
        <v>73148.61</v>
      </c>
    </row>
    <row r="22" spans="1:12" x14ac:dyDescent="0.25">
      <c r="A22" s="5" t="s">
        <v>34</v>
      </c>
      <c r="B22" s="5" t="s">
        <v>78</v>
      </c>
      <c r="C22" s="5" t="s">
        <v>56</v>
      </c>
      <c r="D22" s="5" t="s">
        <v>69</v>
      </c>
      <c r="E22" s="3">
        <v>100000</v>
      </c>
      <c r="F22" s="3">
        <v>2870</v>
      </c>
      <c r="G22" s="3">
        <v>12105.44</v>
      </c>
      <c r="H22" s="3">
        <v>3040</v>
      </c>
      <c r="I22" s="3">
        <v>25</v>
      </c>
      <c r="J22" s="3">
        <v>1754.2</v>
      </c>
      <c r="K22" s="3">
        <f t="shared" si="0"/>
        <v>19794.640000000003</v>
      </c>
      <c r="L22" s="3">
        <f t="shared" si="1"/>
        <v>80205.36</v>
      </c>
    </row>
    <row r="23" spans="1:12" x14ac:dyDescent="0.25">
      <c r="A23" s="5" t="s">
        <v>35</v>
      </c>
      <c r="B23" s="5" t="s">
        <v>79</v>
      </c>
      <c r="C23" s="5" t="s">
        <v>57</v>
      </c>
      <c r="D23" s="5" t="s">
        <v>69</v>
      </c>
      <c r="E23" s="3">
        <v>14000</v>
      </c>
      <c r="F23" s="3">
        <v>401.8</v>
      </c>
      <c r="G23" s="3">
        <v>0</v>
      </c>
      <c r="H23" s="3">
        <v>425.6</v>
      </c>
      <c r="I23" s="3">
        <v>25</v>
      </c>
      <c r="J23" s="3">
        <v>0</v>
      </c>
      <c r="K23" s="3">
        <f t="shared" si="0"/>
        <v>852.40000000000009</v>
      </c>
      <c r="L23" s="3">
        <f t="shared" si="1"/>
        <v>13147.6</v>
      </c>
    </row>
    <row r="24" spans="1:12" x14ac:dyDescent="0.25">
      <c r="A24" s="5" t="s">
        <v>36</v>
      </c>
      <c r="B24" s="5" t="s">
        <v>80</v>
      </c>
      <c r="C24" s="5" t="s">
        <v>58</v>
      </c>
      <c r="D24" s="5" t="s">
        <v>69</v>
      </c>
      <c r="E24" s="3">
        <v>36000</v>
      </c>
      <c r="F24" s="3">
        <v>1033.2</v>
      </c>
      <c r="G24" s="3">
        <v>0</v>
      </c>
      <c r="H24" s="3">
        <v>1094.4000000000001</v>
      </c>
      <c r="I24" s="3">
        <v>25</v>
      </c>
      <c r="J24" s="3">
        <v>0</v>
      </c>
      <c r="K24" s="3">
        <f t="shared" si="0"/>
        <v>2152.6000000000004</v>
      </c>
      <c r="L24" s="3">
        <f t="shared" si="1"/>
        <v>33847.4</v>
      </c>
    </row>
    <row r="25" spans="1:12" x14ac:dyDescent="0.25">
      <c r="A25" s="5" t="s">
        <v>37</v>
      </c>
      <c r="B25" s="5" t="s">
        <v>81</v>
      </c>
      <c r="C25" s="5" t="s">
        <v>59</v>
      </c>
      <c r="D25" s="5" t="s">
        <v>69</v>
      </c>
      <c r="E25" s="3">
        <v>130000</v>
      </c>
      <c r="F25" s="3">
        <v>3731</v>
      </c>
      <c r="G25" s="3">
        <v>19303.78</v>
      </c>
      <c r="H25" s="3">
        <v>3385.65</v>
      </c>
      <c r="I25" s="3">
        <v>25</v>
      </c>
      <c r="J25" s="3">
        <v>8771</v>
      </c>
      <c r="K25" s="3">
        <f t="shared" si="0"/>
        <v>35216.43</v>
      </c>
      <c r="L25" s="3">
        <f t="shared" si="1"/>
        <v>94783.57</v>
      </c>
    </row>
    <row r="26" spans="1:12" x14ac:dyDescent="0.25">
      <c r="A26" s="5" t="s">
        <v>38</v>
      </c>
      <c r="B26" s="5" t="s">
        <v>82</v>
      </c>
      <c r="C26" s="5" t="s">
        <v>60</v>
      </c>
      <c r="D26" s="5" t="s">
        <v>69</v>
      </c>
      <c r="E26" s="3">
        <v>60000</v>
      </c>
      <c r="F26" s="3">
        <v>1722</v>
      </c>
      <c r="G26" s="3">
        <v>3486.65</v>
      </c>
      <c r="H26" s="3">
        <v>1824</v>
      </c>
      <c r="I26" s="3">
        <v>25</v>
      </c>
      <c r="J26" s="3">
        <v>0</v>
      </c>
      <c r="K26" s="3">
        <f t="shared" si="0"/>
        <v>7057.65</v>
      </c>
      <c r="L26" s="3">
        <f t="shared" si="1"/>
        <v>52942.35</v>
      </c>
    </row>
    <row r="27" spans="1:12" x14ac:dyDescent="0.25">
      <c r="A27" s="5" t="s">
        <v>39</v>
      </c>
      <c r="B27" s="5" t="s">
        <v>92</v>
      </c>
      <c r="C27" s="5" t="s">
        <v>61</v>
      </c>
      <c r="D27" s="5" t="s">
        <v>69</v>
      </c>
      <c r="E27" s="3">
        <v>75000</v>
      </c>
      <c r="F27" s="3">
        <v>2152.5</v>
      </c>
      <c r="G27" s="3">
        <v>6309.35</v>
      </c>
      <c r="H27" s="3">
        <v>2280</v>
      </c>
      <c r="I27" s="3">
        <v>25</v>
      </c>
      <c r="J27" s="3">
        <v>0</v>
      </c>
      <c r="K27" s="3">
        <f t="shared" si="0"/>
        <v>10766.85</v>
      </c>
      <c r="L27" s="3">
        <f t="shared" si="1"/>
        <v>64233.15</v>
      </c>
    </row>
    <row r="28" spans="1:12" x14ac:dyDescent="0.25">
      <c r="A28" s="5" t="s">
        <v>40</v>
      </c>
      <c r="B28" s="5" t="s">
        <v>83</v>
      </c>
      <c r="C28" s="5" t="s">
        <v>49</v>
      </c>
      <c r="D28" s="5" t="s">
        <v>69</v>
      </c>
      <c r="E28" s="3">
        <v>25000</v>
      </c>
      <c r="F28" s="3">
        <v>717.5</v>
      </c>
      <c r="G28" s="3">
        <v>0</v>
      </c>
      <c r="H28" s="3">
        <v>760</v>
      </c>
      <c r="I28" s="3">
        <v>25</v>
      </c>
      <c r="J28" s="3">
        <v>0</v>
      </c>
      <c r="K28" s="3">
        <f t="shared" si="0"/>
        <v>1502.5</v>
      </c>
      <c r="L28" s="3">
        <f t="shared" si="1"/>
        <v>23497.5</v>
      </c>
    </row>
    <row r="29" spans="1:12" x14ac:dyDescent="0.25">
      <c r="A29" s="5" t="s">
        <v>41</v>
      </c>
      <c r="B29" s="5" t="s">
        <v>84</v>
      </c>
      <c r="C29" s="5" t="s">
        <v>62</v>
      </c>
      <c r="D29" s="5" t="s">
        <v>69</v>
      </c>
      <c r="E29" s="3">
        <v>20000</v>
      </c>
      <c r="F29" s="3">
        <v>574</v>
      </c>
      <c r="G29" s="3">
        <v>0</v>
      </c>
      <c r="H29" s="3">
        <v>608</v>
      </c>
      <c r="I29" s="3">
        <v>25</v>
      </c>
      <c r="J29" s="3">
        <v>0</v>
      </c>
      <c r="K29" s="3">
        <f t="shared" si="0"/>
        <v>1207</v>
      </c>
      <c r="L29" s="3">
        <f t="shared" si="1"/>
        <v>18793</v>
      </c>
    </row>
    <row r="30" spans="1:12" x14ac:dyDescent="0.25">
      <c r="A30" s="5" t="s">
        <v>42</v>
      </c>
      <c r="B30" s="5" t="s">
        <v>85</v>
      </c>
      <c r="C30" s="5" t="s">
        <v>63</v>
      </c>
      <c r="D30" s="5" t="s">
        <v>69</v>
      </c>
      <c r="E30" s="3">
        <v>80000</v>
      </c>
      <c r="F30" s="3">
        <v>2296</v>
      </c>
      <c r="G30" s="3">
        <v>7400.94</v>
      </c>
      <c r="H30" s="3">
        <v>2432</v>
      </c>
      <c r="I30" s="3">
        <v>25</v>
      </c>
      <c r="J30" s="3">
        <v>0</v>
      </c>
      <c r="K30" s="3">
        <f t="shared" si="0"/>
        <v>12153.939999999999</v>
      </c>
      <c r="L30" s="3">
        <f t="shared" si="1"/>
        <v>67846.06</v>
      </c>
    </row>
    <row r="31" spans="1:12" x14ac:dyDescent="0.25">
      <c r="A31" s="5" t="s">
        <v>43</v>
      </c>
      <c r="B31" s="5" t="s">
        <v>86</v>
      </c>
      <c r="C31" s="5" t="s">
        <v>64</v>
      </c>
      <c r="D31" s="5" t="s">
        <v>69</v>
      </c>
      <c r="E31" s="3">
        <v>90000</v>
      </c>
      <c r="F31" s="3">
        <v>2583</v>
      </c>
      <c r="G31" s="3">
        <v>9753.19</v>
      </c>
      <c r="H31" s="3">
        <v>2736</v>
      </c>
      <c r="I31" s="3">
        <v>25</v>
      </c>
      <c r="J31" s="3">
        <v>0</v>
      </c>
      <c r="K31" s="3">
        <f t="shared" si="0"/>
        <v>15097.19</v>
      </c>
      <c r="L31" s="3">
        <f t="shared" si="1"/>
        <v>74902.81</v>
      </c>
    </row>
    <row r="32" spans="1:12" x14ac:dyDescent="0.25">
      <c r="A32" s="5" t="s">
        <v>44</v>
      </c>
      <c r="B32" s="5" t="s">
        <v>87</v>
      </c>
      <c r="C32" s="5" t="s">
        <v>65</v>
      </c>
      <c r="D32" s="5" t="s">
        <v>69</v>
      </c>
      <c r="E32" s="3">
        <v>25000</v>
      </c>
      <c r="F32" s="3">
        <v>717.5</v>
      </c>
      <c r="G32" s="3">
        <v>0</v>
      </c>
      <c r="H32" s="3">
        <v>760</v>
      </c>
      <c r="I32" s="3">
        <v>25</v>
      </c>
      <c r="J32" s="3">
        <v>0</v>
      </c>
      <c r="K32" s="3">
        <f t="shared" si="0"/>
        <v>1502.5</v>
      </c>
      <c r="L32" s="3">
        <f t="shared" si="1"/>
        <v>23497.5</v>
      </c>
    </row>
    <row r="33" spans="1:12" x14ac:dyDescent="0.25">
      <c r="A33" s="5" t="s">
        <v>45</v>
      </c>
      <c r="B33" s="5" t="s">
        <v>88</v>
      </c>
      <c r="C33" s="5" t="s">
        <v>66</v>
      </c>
      <c r="D33" s="5" t="s">
        <v>69</v>
      </c>
      <c r="E33" s="3">
        <v>7000</v>
      </c>
      <c r="F33" s="3">
        <v>200.9</v>
      </c>
      <c r="G33" s="3">
        <v>0</v>
      </c>
      <c r="H33" s="3">
        <v>212.8</v>
      </c>
      <c r="I33" s="3">
        <v>25</v>
      </c>
      <c r="J33" s="3">
        <v>0</v>
      </c>
      <c r="K33" s="3">
        <f t="shared" si="0"/>
        <v>438.70000000000005</v>
      </c>
      <c r="L33" s="3">
        <f t="shared" si="1"/>
        <v>6561.3</v>
      </c>
    </row>
    <row r="34" spans="1:12" x14ac:dyDescent="0.25">
      <c r="A34" s="5" t="s">
        <v>46</v>
      </c>
      <c r="B34" s="5" t="s">
        <v>89</v>
      </c>
      <c r="C34" s="5" t="s">
        <v>67</v>
      </c>
      <c r="D34" s="5" t="s">
        <v>69</v>
      </c>
      <c r="E34" s="3">
        <v>57500</v>
      </c>
      <c r="F34" s="3">
        <v>1650.25</v>
      </c>
      <c r="G34" s="3">
        <v>3016.2</v>
      </c>
      <c r="H34" s="3">
        <v>1748</v>
      </c>
      <c r="I34" s="3">
        <v>25</v>
      </c>
      <c r="J34" s="3">
        <v>8127.48</v>
      </c>
      <c r="K34" s="3">
        <f t="shared" si="0"/>
        <v>14566.93</v>
      </c>
      <c r="L34" s="3">
        <f t="shared" si="1"/>
        <v>42933.07</v>
      </c>
    </row>
    <row r="35" spans="1:12" x14ac:dyDescent="0.25">
      <c r="A35" s="5" t="s">
        <v>47</v>
      </c>
      <c r="B35" s="5" t="s">
        <v>90</v>
      </c>
      <c r="C35" s="5" t="s">
        <v>49</v>
      </c>
      <c r="D35" s="5" t="s">
        <v>69</v>
      </c>
      <c r="E35" s="3">
        <v>15000</v>
      </c>
      <c r="F35" s="3">
        <v>430.5</v>
      </c>
      <c r="G35" s="3">
        <v>0</v>
      </c>
      <c r="H35" s="3">
        <v>456</v>
      </c>
      <c r="I35" s="3">
        <v>25</v>
      </c>
      <c r="J35" s="3">
        <v>709.17</v>
      </c>
      <c r="K35" s="3">
        <f t="shared" si="0"/>
        <v>1620.67</v>
      </c>
      <c r="L35" s="3">
        <f t="shared" si="1"/>
        <v>13379.33</v>
      </c>
    </row>
    <row r="36" spans="1:12" x14ac:dyDescent="0.25">
      <c r="A36" s="5" t="s">
        <v>103</v>
      </c>
      <c r="B36" s="5"/>
      <c r="C36" s="5" t="s">
        <v>104</v>
      </c>
      <c r="D36" s="5" t="s">
        <v>69</v>
      </c>
      <c r="E36" s="3">
        <v>40000</v>
      </c>
      <c r="F36" s="3">
        <v>1148</v>
      </c>
      <c r="G36" s="3">
        <v>442.65</v>
      </c>
      <c r="H36" s="3">
        <v>1216</v>
      </c>
      <c r="I36" s="3">
        <v>25</v>
      </c>
      <c r="J36" s="3">
        <v>0</v>
      </c>
      <c r="K36" s="3">
        <f t="shared" si="0"/>
        <v>2831.65</v>
      </c>
      <c r="L36" s="3">
        <f t="shared" si="1"/>
        <v>37168.35</v>
      </c>
    </row>
    <row r="37" spans="1:12" x14ac:dyDescent="0.25">
      <c r="A37" s="5" t="s">
        <v>105</v>
      </c>
      <c r="B37" s="5"/>
      <c r="C37" s="5" t="s">
        <v>106</v>
      </c>
      <c r="D37" s="5" t="s">
        <v>69</v>
      </c>
      <c r="E37" s="3">
        <v>110000</v>
      </c>
      <c r="F37" s="3">
        <v>3157</v>
      </c>
      <c r="G37" s="3">
        <v>14457.69</v>
      </c>
      <c r="H37" s="3">
        <v>3344</v>
      </c>
      <c r="I37" s="3">
        <v>25</v>
      </c>
      <c r="J37" s="3">
        <v>0</v>
      </c>
      <c r="K37" s="3">
        <f t="shared" si="0"/>
        <v>20983.690000000002</v>
      </c>
      <c r="L37" s="3">
        <f t="shared" si="1"/>
        <v>89016.31</v>
      </c>
    </row>
    <row r="38" spans="1:12" x14ac:dyDescent="0.25">
      <c r="A38" s="5" t="s">
        <v>107</v>
      </c>
      <c r="B38" s="5"/>
      <c r="C38" s="5" t="s">
        <v>108</v>
      </c>
      <c r="D38" s="5" t="s">
        <v>69</v>
      </c>
      <c r="E38" s="3">
        <v>8000</v>
      </c>
      <c r="F38" s="3">
        <v>229.6</v>
      </c>
      <c r="G38" s="3">
        <v>0</v>
      </c>
      <c r="H38" s="3">
        <v>243.2</v>
      </c>
      <c r="I38" s="3">
        <v>25</v>
      </c>
      <c r="J38" s="3">
        <v>0</v>
      </c>
      <c r="K38" s="3">
        <f t="shared" si="0"/>
        <v>497.79999999999995</v>
      </c>
      <c r="L38" s="3">
        <f t="shared" si="1"/>
        <v>7502.2</v>
      </c>
    </row>
    <row r="39" spans="1:12" x14ac:dyDescent="0.25">
      <c r="A39" s="5" t="s">
        <v>109</v>
      </c>
      <c r="B39" s="5" t="s">
        <v>91</v>
      </c>
      <c r="C39" s="5" t="s">
        <v>110</v>
      </c>
      <c r="D39" s="5" t="s">
        <v>69</v>
      </c>
      <c r="E39" s="3">
        <v>20000</v>
      </c>
      <c r="F39" s="3">
        <v>574</v>
      </c>
      <c r="G39" s="3">
        <v>0</v>
      </c>
      <c r="H39" s="3">
        <v>608</v>
      </c>
      <c r="I39" s="3">
        <v>25</v>
      </c>
      <c r="J39" s="3">
        <v>0</v>
      </c>
      <c r="K39" s="3">
        <f t="shared" si="0"/>
        <v>1207</v>
      </c>
      <c r="L39" s="3">
        <f t="shared" si="1"/>
        <v>18793</v>
      </c>
    </row>
    <row r="40" spans="1:12" x14ac:dyDescent="0.25">
      <c r="C40" s="12" t="s">
        <v>95</v>
      </c>
      <c r="D40" s="12"/>
      <c r="E40" s="8">
        <f t="shared" ref="E40:L40" si="2">SUM(E14:E39)</f>
        <v>1683000</v>
      </c>
      <c r="F40" s="8">
        <f t="shared" si="2"/>
        <v>47519.740000000005</v>
      </c>
      <c r="G40" s="8">
        <f t="shared" si="2"/>
        <v>179008.63</v>
      </c>
      <c r="H40" s="8">
        <f t="shared" si="2"/>
        <v>45512.15</v>
      </c>
      <c r="I40" s="8">
        <f t="shared" si="2"/>
        <v>650</v>
      </c>
      <c r="J40" s="8">
        <f t="shared" si="2"/>
        <v>43290.45</v>
      </c>
      <c r="K40" s="8">
        <f t="shared" si="2"/>
        <v>315980.97000000003</v>
      </c>
      <c r="L40" s="8">
        <f t="shared" si="2"/>
        <v>1367019.0300000005</v>
      </c>
    </row>
  </sheetData>
  <mergeCells count="5">
    <mergeCell ref="A7:L7"/>
    <mergeCell ref="A8:L8"/>
    <mergeCell ref="A10:L10"/>
    <mergeCell ref="A11:L11"/>
    <mergeCell ref="C40:D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zoomScaleNormal="100" workbookViewId="0">
      <selection activeCell="A7" sqref="A7:I7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</row>
    <row r="8" spans="1:9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1" t="s">
        <v>10</v>
      </c>
      <c r="B10" s="11"/>
      <c r="C10" s="11"/>
      <c r="D10" s="11"/>
      <c r="E10" s="11"/>
      <c r="F10" s="11"/>
      <c r="G10" s="11"/>
      <c r="H10" s="11"/>
      <c r="I10" s="11"/>
    </row>
    <row r="11" spans="1:9" ht="18" x14ac:dyDescent="0.25">
      <c r="A11" s="11" t="s">
        <v>111</v>
      </c>
      <c r="B11" s="11"/>
      <c r="C11" s="11"/>
      <c r="D11" s="11"/>
      <c r="E11" s="11"/>
      <c r="F11" s="11"/>
      <c r="G11" s="11"/>
      <c r="H11" s="11"/>
      <c r="I11" s="11"/>
    </row>
    <row r="13" spans="1:9" x14ac:dyDescent="0.25">
      <c r="A13" s="1" t="s">
        <v>0</v>
      </c>
      <c r="B13" s="1" t="s">
        <v>1</v>
      </c>
      <c r="C13" s="1" t="s">
        <v>12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13</v>
      </c>
      <c r="B14" s="5" t="s">
        <v>20</v>
      </c>
      <c r="C14" s="5" t="s">
        <v>16</v>
      </c>
      <c r="D14" s="3">
        <v>40000</v>
      </c>
      <c r="E14" s="3">
        <v>0</v>
      </c>
      <c r="F14" s="3">
        <v>0</v>
      </c>
      <c r="G14" s="3">
        <v>0</v>
      </c>
      <c r="H14" s="3">
        <v>0</v>
      </c>
      <c r="I14" s="3">
        <f>D14</f>
        <v>40000</v>
      </c>
    </row>
    <row r="15" spans="1:9" x14ac:dyDescent="0.25">
      <c r="A15" s="5" t="s">
        <v>14</v>
      </c>
      <c r="B15" s="5" t="s">
        <v>21</v>
      </c>
      <c r="C15" s="5" t="s">
        <v>17</v>
      </c>
      <c r="D15" s="3">
        <v>8000</v>
      </c>
      <c r="E15" s="3">
        <v>0</v>
      </c>
      <c r="F15" s="3">
        <v>0</v>
      </c>
      <c r="G15" s="3">
        <v>0</v>
      </c>
      <c r="H15" s="3">
        <v>0</v>
      </c>
      <c r="I15" s="3">
        <f t="shared" ref="I15:I17" si="0">D15</f>
        <v>8000</v>
      </c>
    </row>
    <row r="16" spans="1:9" x14ac:dyDescent="0.25">
      <c r="A16" s="5" t="s">
        <v>15</v>
      </c>
      <c r="B16" s="5" t="s">
        <v>22</v>
      </c>
      <c r="C16" s="5" t="s">
        <v>18</v>
      </c>
      <c r="D16" s="3">
        <v>110000</v>
      </c>
      <c r="E16" s="3">
        <v>0</v>
      </c>
      <c r="F16" s="3">
        <v>0</v>
      </c>
      <c r="G16" s="3">
        <v>0</v>
      </c>
      <c r="H16" s="3">
        <v>0</v>
      </c>
      <c r="I16" s="3">
        <f t="shared" si="0"/>
        <v>110000</v>
      </c>
    </row>
    <row r="17" spans="1:9" x14ac:dyDescent="0.25">
      <c r="A17" s="5" t="s">
        <v>100</v>
      </c>
      <c r="B17" s="5" t="s">
        <v>101</v>
      </c>
      <c r="C17" s="5" t="s">
        <v>102</v>
      </c>
      <c r="D17" s="3">
        <v>70000</v>
      </c>
      <c r="E17" s="3">
        <v>0</v>
      </c>
      <c r="F17" s="3">
        <v>0</v>
      </c>
      <c r="G17" s="3">
        <v>0</v>
      </c>
      <c r="H17" s="3">
        <v>0</v>
      </c>
      <c r="I17" s="3">
        <f t="shared" si="0"/>
        <v>70000</v>
      </c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5">
      <c r="B21" s="13" t="s">
        <v>19</v>
      </c>
      <c r="C21" s="14"/>
      <c r="D21" s="4">
        <f t="shared" ref="D21:I21" si="1">SUM(D14:D20)</f>
        <v>228000</v>
      </c>
      <c r="E21" s="4">
        <f t="shared" si="1"/>
        <v>0</v>
      </c>
      <c r="F21" s="4">
        <f t="shared" si="1"/>
        <v>0</v>
      </c>
      <c r="G21" s="4">
        <f t="shared" si="1"/>
        <v>0</v>
      </c>
      <c r="H21" s="4">
        <f t="shared" si="1"/>
        <v>0</v>
      </c>
      <c r="I21" s="4">
        <f t="shared" si="1"/>
        <v>228000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9"/>
  <sheetViews>
    <sheetView tabSelected="1" workbookViewId="0">
      <pane ySplit="13" topLeftCell="A14" activePane="bottomLeft" state="frozen"/>
      <selection pane="bottomLeft" activeCell="C1" sqref="C1"/>
    </sheetView>
  </sheetViews>
  <sheetFormatPr defaultRowHeight="15" x14ac:dyDescent="0.25"/>
  <cols>
    <col min="1" max="1" width="43.5703125" bestFit="1" customWidth="1"/>
    <col min="2" max="2" width="52.8554687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" customWidth="1"/>
    <col min="8" max="8" width="12.5703125" bestFit="1" customWidth="1"/>
    <col min="9" max="9" width="13.7109375" bestFit="1" customWidth="1"/>
  </cols>
  <sheetData>
    <row r="7" spans="1:9" ht="19.5" x14ac:dyDescent="0.25">
      <c r="A7" s="9" t="s">
        <v>11</v>
      </c>
      <c r="B7" s="9"/>
      <c r="C7" s="9"/>
      <c r="D7" s="9"/>
      <c r="E7" s="9"/>
      <c r="F7" s="9"/>
      <c r="G7" s="9"/>
      <c r="H7" s="9"/>
      <c r="I7" s="9"/>
    </row>
    <row r="8" spans="1:9" ht="18.75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1" t="s">
        <v>23</v>
      </c>
      <c r="B10" s="11"/>
      <c r="C10" s="11"/>
      <c r="D10" s="11"/>
      <c r="E10" s="11"/>
      <c r="F10" s="11"/>
      <c r="G10" s="11"/>
      <c r="H10" s="11"/>
      <c r="I10" s="11"/>
    </row>
    <row r="11" spans="1:9" ht="18" x14ac:dyDescent="0.25">
      <c r="A11" s="11" t="s">
        <v>111</v>
      </c>
      <c r="B11" s="11"/>
      <c r="C11" s="11"/>
      <c r="D11" s="11"/>
      <c r="E11" s="11"/>
      <c r="F11" s="11"/>
      <c r="G11" s="11"/>
      <c r="H11" s="11"/>
      <c r="I11" s="11"/>
    </row>
    <row r="12" spans="1:9" ht="18" x14ac:dyDescent="0.25">
      <c r="A12" s="7"/>
      <c r="B12" s="7"/>
      <c r="C12" s="7"/>
      <c r="D12" s="7"/>
      <c r="E12" s="7"/>
      <c r="F12" s="7"/>
      <c r="G12" s="7"/>
      <c r="H12" s="7"/>
      <c r="I12" s="7"/>
    </row>
    <row r="13" spans="1:9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24</v>
      </c>
      <c r="B14" s="5" t="s">
        <v>25</v>
      </c>
      <c r="C14" s="5" t="s">
        <v>68</v>
      </c>
      <c r="D14" s="3">
        <v>35000</v>
      </c>
      <c r="E14" s="3">
        <v>0</v>
      </c>
      <c r="F14" s="3">
        <v>3500</v>
      </c>
      <c r="G14" s="3">
        <v>0</v>
      </c>
      <c r="H14" s="3">
        <f t="shared" ref="H14:H16" si="0">SUM(E14:G14)</f>
        <v>3500</v>
      </c>
      <c r="I14" s="6">
        <f t="shared" ref="I14:I16" si="1">D14-H14</f>
        <v>31500</v>
      </c>
    </row>
    <row r="15" spans="1:9" x14ac:dyDescent="0.25">
      <c r="A15" s="5" t="s">
        <v>96</v>
      </c>
      <c r="B15" s="5" t="s">
        <v>97</v>
      </c>
      <c r="C15" s="5" t="s">
        <v>68</v>
      </c>
      <c r="D15" s="3">
        <v>120000</v>
      </c>
      <c r="E15" s="3">
        <v>0</v>
      </c>
      <c r="F15" s="3">
        <v>12000</v>
      </c>
      <c r="G15" s="3">
        <v>0</v>
      </c>
      <c r="H15" s="3">
        <f t="shared" si="0"/>
        <v>12000</v>
      </c>
      <c r="I15" s="6">
        <f t="shared" si="1"/>
        <v>108000</v>
      </c>
    </row>
    <row r="16" spans="1:9" x14ac:dyDescent="0.25">
      <c r="A16" s="5" t="s">
        <v>98</v>
      </c>
      <c r="B16" s="5" t="s">
        <v>99</v>
      </c>
      <c r="C16" s="5" t="s">
        <v>68</v>
      </c>
      <c r="D16" s="3">
        <v>125000</v>
      </c>
      <c r="E16" s="3">
        <v>0</v>
      </c>
      <c r="F16" s="3">
        <v>12500</v>
      </c>
      <c r="G16" s="3">
        <v>0</v>
      </c>
      <c r="H16" s="3">
        <f t="shared" si="0"/>
        <v>12500</v>
      </c>
      <c r="I16" s="6">
        <f t="shared" si="1"/>
        <v>112500</v>
      </c>
    </row>
    <row r="17" spans="1:9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5">
      <c r="B19" s="13" t="s">
        <v>19</v>
      </c>
      <c r="C19" s="15"/>
      <c r="D19" s="4">
        <f t="shared" ref="D19:I19" si="2">SUM(D14:D18)</f>
        <v>280000</v>
      </c>
      <c r="E19" s="4">
        <f t="shared" si="2"/>
        <v>0</v>
      </c>
      <c r="F19" s="4">
        <f t="shared" si="2"/>
        <v>28000</v>
      </c>
      <c r="G19" s="4">
        <f t="shared" si="2"/>
        <v>0</v>
      </c>
      <c r="H19" s="4">
        <f t="shared" si="2"/>
        <v>28000</v>
      </c>
      <c r="I19" s="4">
        <f t="shared" si="2"/>
        <v>252000</v>
      </c>
    </row>
  </sheetData>
  <mergeCells count="5">
    <mergeCell ref="A7:I7"/>
    <mergeCell ref="A8:I8"/>
    <mergeCell ref="A10:I10"/>
    <mergeCell ref="A11:I11"/>
    <mergeCell ref="B19:C19"/>
  </mergeCells>
  <pageMargins left="0.7" right="0.7" top="0.75" bottom="0.75" header="0.3" footer="0.3"/>
  <ignoredErrors>
    <ignoredError sqref="H1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2017-11-03T16:33:15Z</dcterms:modified>
</cp:coreProperties>
</file>