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C:\Users\Eayba\Desktop\OPTIC-TIC\15.1. Nómina\Nominas 2016 PDF\"/>
    </mc:Choice>
  </mc:AlternateContent>
  <bookViews>
    <workbookView xWindow="0" yWindow="0" windowWidth="20490" windowHeight="7755" tabRatio="506" activeTab="2"/>
  </bookViews>
  <sheets>
    <sheet name="PERSONAL FIJO" sheetId="1" r:id="rId1"/>
    <sheet name="PERSONAL SEGURIDAD" sheetId="2" r:id="rId2"/>
    <sheet name="PERSONAL CONTRATADO" sheetId="3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3" i="1" l="1"/>
  <c r="K33" i="1"/>
  <c r="J32" i="1" l="1"/>
  <c r="K32" i="1"/>
  <c r="E17" i="3"/>
  <c r="I17" i="3" s="1"/>
  <c r="J17" i="3" s="1"/>
  <c r="E16" i="3"/>
  <c r="I16" i="3"/>
  <c r="J16" i="3" s="1"/>
  <c r="E14" i="3"/>
  <c r="I14" i="3" s="1"/>
  <c r="J14" i="3" s="1"/>
  <c r="E15" i="3"/>
  <c r="I15" i="3" s="1"/>
  <c r="J15" i="3" s="1"/>
  <c r="D18" i="3" l="1"/>
  <c r="F18" i="3"/>
  <c r="G18" i="3"/>
  <c r="H18" i="3"/>
  <c r="D35" i="1" l="1"/>
  <c r="J30" i="1" l="1"/>
  <c r="K30" i="1" s="1"/>
  <c r="J31" i="1"/>
  <c r="K31" i="1" s="1"/>
  <c r="J34" i="1"/>
  <c r="K34" i="1" s="1"/>
  <c r="J29" i="1" l="1"/>
  <c r="K29" i="1" s="1"/>
  <c r="J28" i="1" l="1"/>
  <c r="K28" i="1" s="1"/>
  <c r="J15" i="1" l="1"/>
  <c r="J16" i="1"/>
  <c r="J17" i="1"/>
  <c r="J18" i="1"/>
  <c r="J19" i="1"/>
  <c r="J20" i="1"/>
  <c r="J21" i="1"/>
  <c r="J22" i="1"/>
  <c r="J23" i="1"/>
  <c r="J24" i="1"/>
  <c r="J25" i="1"/>
  <c r="J26" i="1"/>
  <c r="J27" i="1"/>
  <c r="K27" i="1" s="1"/>
  <c r="J14" i="1"/>
  <c r="H16" i="2"/>
  <c r="G16" i="2"/>
  <c r="F16" i="2"/>
  <c r="D16" i="2"/>
  <c r="I15" i="2"/>
  <c r="J15" i="2" s="1"/>
  <c r="H35" i="1" l="1"/>
  <c r="I35" i="1"/>
  <c r="G35" i="1"/>
  <c r="F35" i="1"/>
  <c r="E35" i="1"/>
  <c r="I14" i="2" l="1"/>
  <c r="J14" i="2" s="1"/>
  <c r="J35" i="1" l="1"/>
  <c r="K23" i="1" l="1"/>
  <c r="K15" i="1"/>
  <c r="K16" i="1"/>
  <c r="K17" i="1"/>
  <c r="K18" i="1"/>
  <c r="K19" i="1"/>
  <c r="K20" i="1"/>
  <c r="K21" i="1"/>
  <c r="K22" i="1"/>
  <c r="K24" i="1"/>
  <c r="K25" i="1"/>
  <c r="K26" i="1" l="1"/>
  <c r="K14" i="1"/>
  <c r="K35" i="1" l="1"/>
  <c r="E18" i="3"/>
  <c r="I18" i="3" l="1"/>
  <c r="J18" i="3" l="1"/>
  <c r="I16" i="2" l="1"/>
  <c r="E16" i="2"/>
  <c r="J16" i="2" l="1"/>
</calcChain>
</file>

<file path=xl/sharedStrings.xml><?xml version="1.0" encoding="utf-8"?>
<sst xmlns="http://schemas.openxmlformats.org/spreadsheetml/2006/main" count="127" uniqueCount="75">
  <si>
    <t>NOMBRE</t>
  </si>
  <si>
    <t>CARGO</t>
  </si>
  <si>
    <t>ESTATUS</t>
  </si>
  <si>
    <t>SUELDO BRUTO</t>
  </si>
  <si>
    <t>AFP</t>
  </si>
  <si>
    <t>ISR</t>
  </si>
  <si>
    <t>SFS</t>
  </si>
  <si>
    <t>TOTAL DESC.</t>
  </si>
  <si>
    <t>NETO</t>
  </si>
  <si>
    <t>Nómina de Sueldos: Empleados Fijos</t>
  </si>
  <si>
    <t>Autoridad Nacional de Asuntos Maritimos (ANAMAR)</t>
  </si>
  <si>
    <t>CEDULA</t>
  </si>
  <si>
    <t>TOTAL GENERAL</t>
  </si>
  <si>
    <t>PASCUAL ALBERTO PROTA ENRIQUEZ</t>
  </si>
  <si>
    <t>JOSE ALBERTO TAPIA PAYANO</t>
  </si>
  <si>
    <t>ALGELA VIRGINIA BILLINI BALCACES</t>
  </si>
  <si>
    <t>MARIA DE OLIO DIAZ</t>
  </si>
  <si>
    <t>SECRETARIO DE ESTADO/PRESIDENTE</t>
  </si>
  <si>
    <t>CHOFER</t>
  </si>
  <si>
    <t>ENC. DIV. ADMINISTRATIVA Y FINANCIERA</t>
  </si>
  <si>
    <t>ENC. CONSERJERIA</t>
  </si>
  <si>
    <t>PERSONAL FIJO</t>
  </si>
  <si>
    <t>SEGURO</t>
  </si>
  <si>
    <t>OTRO DESC.</t>
  </si>
  <si>
    <t>TOTAL GENERAL:</t>
  </si>
  <si>
    <t>FRANCISCO ROSA</t>
  </si>
  <si>
    <t>SEGURIDAD INSTITUCIONAL</t>
  </si>
  <si>
    <t>Nómina de Sueldos: Seguridad</t>
  </si>
  <si>
    <t>Nómina de Sueldos: Personal Contratado</t>
  </si>
  <si>
    <t>CONTRATADO</t>
  </si>
  <si>
    <t>NIURKA JOSEFA CASTILLO GARCIA</t>
  </si>
  <si>
    <t>ILEANA FUERTES ROBLES</t>
  </si>
  <si>
    <t>ANA LUCIA MATOS JIMENEZ</t>
  </si>
  <si>
    <t>ENC. DIV. TEC. INFORM. Y COMUNICACION</t>
  </si>
  <si>
    <t>JEANETTE PAOLA MORALES GOMEZ</t>
  </si>
  <si>
    <t>ENC. DIV. REC. HUM. (INTERINA)</t>
  </si>
  <si>
    <t>MARIELLE ODETTE PARRA LEGER</t>
  </si>
  <si>
    <t>LUIS WILFRADYS ENCARNACION ENCARNACION</t>
  </si>
  <si>
    <t>MENSAJERO</t>
  </si>
  <si>
    <t>EDDY SANTIAGO AYBAR</t>
  </si>
  <si>
    <t>TEC. PLATAFORMA TECNOLOGICA</t>
  </si>
  <si>
    <t>ASESORA FINANCIERA</t>
  </si>
  <si>
    <t>ABOGADA/ENC. COMPRAS</t>
  </si>
  <si>
    <t>HECTOR YAMIL RODRIGUEZ ASILIS</t>
  </si>
  <si>
    <t>ENC. DIV. PLANIFICACION Y DESARROLLO</t>
  </si>
  <si>
    <t>VILMA HIRANYA FERNANDEZ ENCARNACION</t>
  </si>
  <si>
    <t>WERNER LEO VALERA</t>
  </si>
  <si>
    <t>ENC. DIV. EMBARCACIONES Y EQUIP.</t>
  </si>
  <si>
    <t>001-1753435-4</t>
  </si>
  <si>
    <t>JORGE LUIS AYBAR MANZUETA</t>
  </si>
  <si>
    <t>001-1867750-9</t>
  </si>
  <si>
    <t>DAVID MALDONADO BURGOS</t>
  </si>
  <si>
    <t>CONTADOR</t>
  </si>
  <si>
    <t>GLORIA ALEJANDRA GARCIA RODRIGUEZ-GUERRA</t>
  </si>
  <si>
    <t>ENC. DIV. GEOMATICA BATIMETRIA</t>
  </si>
  <si>
    <t>EDUARDO CORTORREAL FELIZ</t>
  </si>
  <si>
    <t>EUNICE DABEIBA FERNANDEZ</t>
  </si>
  <si>
    <t>CONSERJE</t>
  </si>
  <si>
    <t>ENC. DIVISION CONTABILIDAD</t>
  </si>
  <si>
    <t>MICHAEL HECTOR CRUZ GONZALEZ</t>
  </si>
  <si>
    <t>CONSULTOR JURIDICO</t>
  </si>
  <si>
    <t>LORENZO JIMENEZ DE LOS SANTOS</t>
  </si>
  <si>
    <t>“Año del Fomento de la Vivienda”</t>
  </si>
  <si>
    <t>MAYO SALVADOR RODRIGUEZ HERNANDEZ</t>
  </si>
  <si>
    <t>RELACIONISTA PUBLICO</t>
  </si>
  <si>
    <t>CARLO ANDRES VARGAS ESPINAL</t>
  </si>
  <si>
    <t>ASISTENTE PRESIDENCIA</t>
  </si>
  <si>
    <t>CARLOS TRONCOSO LLUBERES</t>
  </si>
  <si>
    <t>ASESOR DEPTO. TECNICO</t>
  </si>
  <si>
    <t>OMAR SHAMIR REYNOSO MORALES</t>
  </si>
  <si>
    <t>ENC. DIV. OCEANOGRAFIA Y REC. MARINOS</t>
  </si>
  <si>
    <t>DIRECTOR TECNICO</t>
  </si>
  <si>
    <t>DENISSE LETICIA GONZALEZ DE LEON</t>
  </si>
  <si>
    <t>RECEPCIONISTA</t>
  </si>
  <si>
    <t>Correspondiente al mes de Junio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</si>
</sst>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RD$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name val="Arial"/>
      <family val="2"/>
    </font>
    <font>
      <b/>
      <i/>
      <sz val="14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/>
    </xf>
    <xf numFmtId="0" fontId="4" fillId="0" borderId="0" xfId="0" applyFont="1" applyFill="1" applyAlignment="1">
      <alignment horizontal="center" vertical="center"/>
    </xf>
    <xf numFmtId="164" fontId="6" fillId="0" borderId="1" xfId="0" applyNumberFormat="1" applyFont="1" applyFill="1" applyBorder="1"/>
    <xf numFmtId="164" fontId="1" fillId="2" borderId="4" xfId="0" applyNumberFormat="1" applyFont="1" applyFill="1" applyBorder="1"/>
    <xf numFmtId="0" fontId="0" fillId="0" borderId="1" xfId="0" applyBorder="1"/>
    <xf numFmtId="164" fontId="1" fillId="3" borderId="4" xfId="0" applyNumberFormat="1" applyFont="1" applyFill="1" applyBorder="1"/>
    <xf numFmtId="0" fontId="0" fillId="0" borderId="4" xfId="0" applyBorder="1"/>
    <xf numFmtId="164" fontId="6" fillId="0" borderId="4" xfId="0" applyNumberFormat="1" applyFont="1" applyFill="1" applyBorder="1"/>
    <xf numFmtId="0" fontId="0" fillId="0" borderId="2" xfId="0" applyBorder="1"/>
    <xf numFmtId="4" fontId="0" fillId="0" borderId="0" xfId="0" applyNumberForma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3" borderId="4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742950</xdr:colOff>
      <xdr:row>0</xdr:row>
      <xdr:rowOff>99579</xdr:rowOff>
    </xdr:from>
    <xdr:to>
      <xdr:col>4</xdr:col>
      <xdr:colOff>272860</xdr:colOff>
      <xdr:row>5</xdr:row>
      <xdr:rowOff>137555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91175" y="99579"/>
          <a:ext cx="1520635" cy="9904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161925</xdr:colOff>
      <xdr:row>0</xdr:row>
      <xdr:rowOff>76200</xdr:rowOff>
    </xdr:from>
    <xdr:to>
      <xdr:col>3</xdr:col>
      <xdr:colOff>768161</xdr:colOff>
      <xdr:row>5</xdr:row>
      <xdr:rowOff>114176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0" y="76200"/>
          <a:ext cx="1511111" cy="9904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2057400</xdr:colOff>
      <xdr:row>0</xdr:row>
      <xdr:rowOff>104775</xdr:rowOff>
    </xdr:from>
    <xdr:to>
      <xdr:col>3</xdr:col>
      <xdr:colOff>149036</xdr:colOff>
      <xdr:row>5</xdr:row>
      <xdr:rowOff>142751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2050" y="104775"/>
          <a:ext cx="1511111" cy="9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K36"/>
  <sheetViews>
    <sheetView topLeftCell="A7" zoomScaleNormal="100" workbookViewId="0">
      <selection activeCell="A12" sqref="A12"/>
    </sheetView>
  </sheetViews>
  <sheetFormatPr defaultRowHeight="15" x14ac:dyDescent="0.25"/>
  <cols>
    <col min="1" max="1" width="43.7109375" bestFit="1" customWidth="1"/>
    <col min="2" max="2" width="38.85546875" bestFit="1" customWidth="1"/>
    <col min="3" max="3" width="14.5703125" customWidth="1"/>
    <col min="4" max="4" width="15.28515625" bestFit="1" customWidth="1"/>
    <col min="5" max="5" width="13.7109375" bestFit="1" customWidth="1"/>
    <col min="6" max="6" width="10" bestFit="1" customWidth="1"/>
    <col min="7" max="9" width="12.5703125" bestFit="1" customWidth="1"/>
    <col min="10" max="10" width="13.7109375" bestFit="1" customWidth="1"/>
    <col min="11" max="11" width="15.28515625" bestFit="1" customWidth="1"/>
  </cols>
  <sheetData>
    <row r="7" spans="1:11" ht="19.5" x14ac:dyDescent="0.25">
      <c r="A7" s="11" t="s">
        <v>10</v>
      </c>
      <c r="B7" s="11"/>
      <c r="C7" s="11"/>
      <c r="D7" s="11"/>
      <c r="E7" s="11"/>
      <c r="F7" s="11"/>
      <c r="G7" s="11"/>
      <c r="H7" s="11"/>
      <c r="I7" s="11"/>
      <c r="J7" s="11"/>
      <c r="K7" s="11"/>
    </row>
    <row r="8" spans="1:11" ht="18.75" x14ac:dyDescent="0.25">
      <c r="A8" s="12" t="s">
        <v>62</v>
      </c>
      <c r="B8" s="12"/>
      <c r="C8" s="12"/>
      <c r="D8" s="12"/>
      <c r="E8" s="12"/>
      <c r="F8" s="12"/>
      <c r="G8" s="12"/>
      <c r="H8" s="12"/>
      <c r="I8" s="12"/>
      <c r="J8" s="12"/>
      <c r="K8" s="12"/>
    </row>
    <row r="9" spans="1:1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ht="18" x14ac:dyDescent="0.25">
      <c r="A10" s="13" t="s">
        <v>9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</row>
    <row r="11" spans="1:11" ht="18" x14ac:dyDescent="0.25">
      <c r="A11" s="13" t="s">
        <v>74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</row>
    <row r="13" spans="1:11" x14ac:dyDescent="0.25">
      <c r="A13" s="1" t="s">
        <v>0</v>
      </c>
      <c r="B13" s="1" t="s">
        <v>1</v>
      </c>
      <c r="C13" s="1" t="s">
        <v>2</v>
      </c>
      <c r="D13" s="1" t="s">
        <v>3</v>
      </c>
      <c r="E13" s="1" t="s">
        <v>5</v>
      </c>
      <c r="F13" s="1" t="s">
        <v>22</v>
      </c>
      <c r="G13" s="1" t="s">
        <v>4</v>
      </c>
      <c r="H13" s="1" t="s">
        <v>6</v>
      </c>
      <c r="I13" s="1" t="s">
        <v>23</v>
      </c>
      <c r="J13" s="1" t="s">
        <v>7</v>
      </c>
      <c r="K13" s="1" t="s">
        <v>8</v>
      </c>
    </row>
    <row r="14" spans="1:11" x14ac:dyDescent="0.25">
      <c r="A14" s="5" t="s">
        <v>13</v>
      </c>
      <c r="B14" s="5" t="s">
        <v>17</v>
      </c>
      <c r="C14" s="5" t="s">
        <v>21</v>
      </c>
      <c r="D14" s="3">
        <v>250000</v>
      </c>
      <c r="E14" s="3">
        <v>49110.1</v>
      </c>
      <c r="F14" s="3">
        <v>25</v>
      </c>
      <c r="G14" s="3">
        <v>5656.77</v>
      </c>
      <c r="H14" s="3">
        <v>2995.92</v>
      </c>
      <c r="I14" s="3">
        <v>4868.6000000000004</v>
      </c>
      <c r="J14" s="3">
        <f t="shared" ref="J14:J27" si="0">SUM(E14:I14)</f>
        <v>62656.389999999992</v>
      </c>
      <c r="K14" s="3">
        <f>D14-J14</f>
        <v>187343.61000000002</v>
      </c>
    </row>
    <row r="15" spans="1:11" x14ac:dyDescent="0.25">
      <c r="A15" s="5" t="s">
        <v>14</v>
      </c>
      <c r="B15" s="5" t="s">
        <v>18</v>
      </c>
      <c r="C15" s="5" t="s">
        <v>21</v>
      </c>
      <c r="D15" s="3">
        <v>28000</v>
      </c>
      <c r="E15" s="3">
        <v>0</v>
      </c>
      <c r="F15" s="3">
        <v>25</v>
      </c>
      <c r="G15" s="3">
        <v>803.6</v>
      </c>
      <c r="H15" s="3">
        <v>851.2</v>
      </c>
      <c r="I15" s="3">
        <v>2721.86</v>
      </c>
      <c r="J15" s="3">
        <f t="shared" si="0"/>
        <v>4401.66</v>
      </c>
      <c r="K15" s="3">
        <f t="shared" ref="K15:K26" si="1">D15-J15</f>
        <v>23598.34</v>
      </c>
    </row>
    <row r="16" spans="1:11" x14ac:dyDescent="0.25">
      <c r="A16" s="5" t="s">
        <v>25</v>
      </c>
      <c r="B16" s="5" t="s">
        <v>26</v>
      </c>
      <c r="C16" s="5" t="s">
        <v>21</v>
      </c>
      <c r="D16" s="3">
        <v>6481</v>
      </c>
      <c r="E16" s="3">
        <v>0</v>
      </c>
      <c r="F16" s="3">
        <v>25</v>
      </c>
      <c r="G16" s="3">
        <v>186</v>
      </c>
      <c r="H16" s="3">
        <v>197.02</v>
      </c>
      <c r="I16" s="3">
        <v>0</v>
      </c>
      <c r="J16" s="3">
        <f t="shared" si="0"/>
        <v>408.02</v>
      </c>
      <c r="K16" s="3">
        <f t="shared" si="1"/>
        <v>6072.98</v>
      </c>
    </row>
    <row r="17" spans="1:11" x14ac:dyDescent="0.25">
      <c r="A17" s="5" t="s">
        <v>15</v>
      </c>
      <c r="B17" s="5" t="s">
        <v>19</v>
      </c>
      <c r="C17" s="5" t="s">
        <v>21</v>
      </c>
      <c r="D17" s="3">
        <v>140000</v>
      </c>
      <c r="E17" s="3">
        <v>22019.79</v>
      </c>
      <c r="F17" s="3">
        <v>25</v>
      </c>
      <c r="G17" s="3">
        <v>4018</v>
      </c>
      <c r="H17" s="3">
        <v>2995.92</v>
      </c>
      <c r="I17" s="3">
        <v>15956.15</v>
      </c>
      <c r="J17" s="3">
        <f t="shared" si="0"/>
        <v>45014.86</v>
      </c>
      <c r="K17" s="3">
        <f t="shared" si="1"/>
        <v>94985.14</v>
      </c>
    </row>
    <row r="18" spans="1:11" x14ac:dyDescent="0.25">
      <c r="A18" s="5" t="s">
        <v>16</v>
      </c>
      <c r="B18" s="5" t="s">
        <v>20</v>
      </c>
      <c r="C18" s="5" t="s">
        <v>21</v>
      </c>
      <c r="D18" s="3">
        <v>17000</v>
      </c>
      <c r="E18" s="3">
        <v>0</v>
      </c>
      <c r="F18" s="3">
        <v>25</v>
      </c>
      <c r="G18" s="3">
        <v>487.9</v>
      </c>
      <c r="H18" s="3">
        <v>516.79999999999995</v>
      </c>
      <c r="I18" s="3">
        <v>434.5</v>
      </c>
      <c r="J18" s="3">
        <f t="shared" si="0"/>
        <v>1464.1999999999998</v>
      </c>
      <c r="K18" s="3">
        <f t="shared" si="1"/>
        <v>15535.8</v>
      </c>
    </row>
    <row r="19" spans="1:11" x14ac:dyDescent="0.25">
      <c r="A19" s="5" t="s">
        <v>31</v>
      </c>
      <c r="B19" s="5" t="s">
        <v>33</v>
      </c>
      <c r="C19" s="5" t="s">
        <v>21</v>
      </c>
      <c r="D19" s="3">
        <v>70000</v>
      </c>
      <c r="E19" s="3">
        <v>5498.58</v>
      </c>
      <c r="F19" s="3">
        <v>25</v>
      </c>
      <c r="G19" s="3">
        <v>2009</v>
      </c>
      <c r="H19" s="3">
        <v>2128</v>
      </c>
      <c r="I19" s="3">
        <v>434.5</v>
      </c>
      <c r="J19" s="3">
        <f t="shared" si="0"/>
        <v>10095.08</v>
      </c>
      <c r="K19" s="3">
        <f t="shared" si="1"/>
        <v>59904.92</v>
      </c>
    </row>
    <row r="20" spans="1:11" x14ac:dyDescent="0.25">
      <c r="A20" s="5" t="s">
        <v>32</v>
      </c>
      <c r="B20" s="5" t="s">
        <v>58</v>
      </c>
      <c r="C20" s="5" t="s">
        <v>21</v>
      </c>
      <c r="D20" s="3">
        <v>110000</v>
      </c>
      <c r="E20" s="3">
        <v>14735.04</v>
      </c>
      <c r="F20" s="3">
        <v>25</v>
      </c>
      <c r="G20" s="3">
        <v>3157</v>
      </c>
      <c r="H20" s="3">
        <v>2995.92</v>
      </c>
      <c r="I20" s="3">
        <v>8771</v>
      </c>
      <c r="J20" s="3">
        <f t="shared" si="0"/>
        <v>29683.96</v>
      </c>
      <c r="K20" s="3">
        <f t="shared" si="1"/>
        <v>80316.040000000008</v>
      </c>
    </row>
    <row r="21" spans="1:11" x14ac:dyDescent="0.25">
      <c r="A21" s="5" t="s">
        <v>34</v>
      </c>
      <c r="B21" s="7" t="s">
        <v>35</v>
      </c>
      <c r="C21" s="7" t="s">
        <v>21</v>
      </c>
      <c r="D21" s="3">
        <v>57500</v>
      </c>
      <c r="E21" s="3">
        <v>3146.33</v>
      </c>
      <c r="F21" s="3">
        <v>25</v>
      </c>
      <c r="G21" s="3">
        <v>1650.25</v>
      </c>
      <c r="H21" s="3">
        <v>1748</v>
      </c>
      <c r="I21" s="3">
        <v>1754.2</v>
      </c>
      <c r="J21" s="3">
        <f t="shared" si="0"/>
        <v>8323.7800000000007</v>
      </c>
      <c r="K21" s="3">
        <f t="shared" si="1"/>
        <v>49176.22</v>
      </c>
    </row>
    <row r="22" spans="1:11" x14ac:dyDescent="0.25">
      <c r="A22" s="5" t="s">
        <v>36</v>
      </c>
      <c r="B22" s="7" t="s">
        <v>42</v>
      </c>
      <c r="C22" s="7" t="s">
        <v>21</v>
      </c>
      <c r="D22" s="8">
        <v>90000</v>
      </c>
      <c r="E22" s="8">
        <v>9943.52</v>
      </c>
      <c r="F22" s="8">
        <v>25</v>
      </c>
      <c r="G22" s="8">
        <v>2583</v>
      </c>
      <c r="H22" s="8">
        <v>2736</v>
      </c>
      <c r="I22" s="8">
        <v>1754.2</v>
      </c>
      <c r="J22" s="3">
        <f t="shared" si="0"/>
        <v>17041.72</v>
      </c>
      <c r="K22" s="3">
        <f t="shared" si="1"/>
        <v>72958.28</v>
      </c>
    </row>
    <row r="23" spans="1:11" x14ac:dyDescent="0.25">
      <c r="A23" s="5" t="s">
        <v>43</v>
      </c>
      <c r="B23" s="7" t="s">
        <v>71</v>
      </c>
      <c r="C23" s="7" t="s">
        <v>21</v>
      </c>
      <c r="D23" s="8">
        <v>175000</v>
      </c>
      <c r="E23" s="8">
        <v>30518.67</v>
      </c>
      <c r="F23" s="8">
        <v>25</v>
      </c>
      <c r="G23" s="8">
        <v>5022.5</v>
      </c>
      <c r="H23" s="8">
        <v>2995.92</v>
      </c>
      <c r="I23" s="8">
        <v>1754.2</v>
      </c>
      <c r="J23" s="3">
        <f t="shared" si="0"/>
        <v>40316.289999999994</v>
      </c>
      <c r="K23" s="3">
        <f t="shared" si="1"/>
        <v>134683.71000000002</v>
      </c>
    </row>
    <row r="24" spans="1:11" x14ac:dyDescent="0.25">
      <c r="A24" s="5" t="s">
        <v>37</v>
      </c>
      <c r="B24" s="7" t="s">
        <v>38</v>
      </c>
      <c r="C24" s="7" t="s">
        <v>21</v>
      </c>
      <c r="D24" s="8">
        <v>14000</v>
      </c>
      <c r="E24" s="8">
        <v>0</v>
      </c>
      <c r="F24" s="8">
        <v>25</v>
      </c>
      <c r="G24" s="8">
        <v>401.8</v>
      </c>
      <c r="H24" s="8">
        <v>425.6</v>
      </c>
      <c r="I24" s="8">
        <v>0</v>
      </c>
      <c r="J24" s="3">
        <f t="shared" si="0"/>
        <v>852.40000000000009</v>
      </c>
      <c r="K24" s="3">
        <f t="shared" si="1"/>
        <v>13147.6</v>
      </c>
    </row>
    <row r="25" spans="1:11" x14ac:dyDescent="0.25">
      <c r="A25" s="5" t="s">
        <v>39</v>
      </c>
      <c r="B25" s="7" t="s">
        <v>40</v>
      </c>
      <c r="C25" s="7" t="s">
        <v>21</v>
      </c>
      <c r="D25" s="8">
        <v>30000</v>
      </c>
      <c r="E25" s="8">
        <v>0</v>
      </c>
      <c r="F25" s="8">
        <v>25</v>
      </c>
      <c r="G25" s="8">
        <v>861</v>
      </c>
      <c r="H25" s="8">
        <v>912</v>
      </c>
      <c r="I25" s="8">
        <v>0</v>
      </c>
      <c r="J25" s="3">
        <f t="shared" si="0"/>
        <v>1798</v>
      </c>
      <c r="K25" s="3">
        <f t="shared" si="1"/>
        <v>28202</v>
      </c>
    </row>
    <row r="26" spans="1:11" x14ac:dyDescent="0.25">
      <c r="A26" s="5" t="s">
        <v>45</v>
      </c>
      <c r="B26" s="7" t="s">
        <v>44</v>
      </c>
      <c r="C26" s="7" t="s">
        <v>21</v>
      </c>
      <c r="D26" s="8">
        <v>130000</v>
      </c>
      <c r="E26" s="8">
        <v>19591.54</v>
      </c>
      <c r="F26" s="8">
        <v>25</v>
      </c>
      <c r="G26" s="8">
        <v>3731</v>
      </c>
      <c r="H26" s="8">
        <v>2995.92</v>
      </c>
      <c r="I26" s="8">
        <v>15956.15</v>
      </c>
      <c r="J26" s="3">
        <f t="shared" si="0"/>
        <v>42299.61</v>
      </c>
      <c r="K26" s="3">
        <f t="shared" si="1"/>
        <v>87700.39</v>
      </c>
    </row>
    <row r="27" spans="1:11" x14ac:dyDescent="0.25">
      <c r="A27" s="5" t="s">
        <v>51</v>
      </c>
      <c r="B27" s="7" t="s">
        <v>52</v>
      </c>
      <c r="C27" s="7" t="s">
        <v>21</v>
      </c>
      <c r="D27" s="3">
        <v>60000</v>
      </c>
      <c r="E27" s="3">
        <v>3616.78</v>
      </c>
      <c r="F27" s="3">
        <v>25</v>
      </c>
      <c r="G27" s="3">
        <v>1722</v>
      </c>
      <c r="H27" s="3">
        <v>1824</v>
      </c>
      <c r="I27" s="8">
        <v>0</v>
      </c>
      <c r="J27" s="3">
        <f t="shared" si="0"/>
        <v>7187.7800000000007</v>
      </c>
      <c r="K27" s="3">
        <f t="shared" ref="K27" si="2">D27-J27</f>
        <v>52812.22</v>
      </c>
    </row>
    <row r="28" spans="1:11" x14ac:dyDescent="0.25">
      <c r="A28" s="5" t="s">
        <v>53</v>
      </c>
      <c r="B28" s="7" t="s">
        <v>54</v>
      </c>
      <c r="C28" s="7" t="s">
        <v>21</v>
      </c>
      <c r="D28" s="3">
        <v>75000</v>
      </c>
      <c r="E28" s="3">
        <v>6439.48</v>
      </c>
      <c r="F28" s="3">
        <v>25</v>
      </c>
      <c r="G28" s="3">
        <v>2152.5</v>
      </c>
      <c r="H28" s="3">
        <v>2280</v>
      </c>
      <c r="I28" s="8">
        <v>0</v>
      </c>
      <c r="J28" s="3">
        <f t="shared" ref="J28:J29" si="3">SUM(E28:I28)</f>
        <v>10896.98</v>
      </c>
      <c r="K28" s="3">
        <f t="shared" ref="K28:K29" si="4">D28-J28</f>
        <v>64103.020000000004</v>
      </c>
    </row>
    <row r="29" spans="1:11" x14ac:dyDescent="0.25">
      <c r="A29" s="5" t="s">
        <v>55</v>
      </c>
      <c r="B29" s="7" t="s">
        <v>18</v>
      </c>
      <c r="C29" s="7" t="s">
        <v>21</v>
      </c>
      <c r="D29" s="3">
        <v>20000</v>
      </c>
      <c r="E29" s="3">
        <v>0</v>
      </c>
      <c r="F29" s="3">
        <v>25</v>
      </c>
      <c r="G29" s="3">
        <v>574</v>
      </c>
      <c r="H29" s="3">
        <v>608</v>
      </c>
      <c r="I29" s="8">
        <v>0</v>
      </c>
      <c r="J29" s="3">
        <f t="shared" si="3"/>
        <v>1207</v>
      </c>
      <c r="K29" s="3">
        <f t="shared" si="4"/>
        <v>18793</v>
      </c>
    </row>
    <row r="30" spans="1:11" x14ac:dyDescent="0.25">
      <c r="A30" s="5" t="s">
        <v>56</v>
      </c>
      <c r="B30" s="7" t="s">
        <v>57</v>
      </c>
      <c r="C30" s="7" t="s">
        <v>21</v>
      </c>
      <c r="D30" s="3">
        <v>14300</v>
      </c>
      <c r="E30" s="3">
        <v>0</v>
      </c>
      <c r="F30" s="3">
        <v>25</v>
      </c>
      <c r="G30" s="3">
        <v>410.41</v>
      </c>
      <c r="H30" s="3">
        <v>434.72</v>
      </c>
      <c r="I30" s="8">
        <v>0</v>
      </c>
      <c r="J30" s="3">
        <f t="shared" ref="J30:J34" si="5">SUM(E30:I30)</f>
        <v>870.13000000000011</v>
      </c>
      <c r="K30" s="3">
        <f t="shared" ref="K30:K34" si="6">D30-J30</f>
        <v>13429.869999999999</v>
      </c>
    </row>
    <row r="31" spans="1:11" x14ac:dyDescent="0.25">
      <c r="A31" s="5" t="s">
        <v>59</v>
      </c>
      <c r="B31" s="7" t="s">
        <v>60</v>
      </c>
      <c r="C31" s="7" t="s">
        <v>21</v>
      </c>
      <c r="D31" s="3">
        <v>80000</v>
      </c>
      <c r="E31" s="3">
        <v>7591.27</v>
      </c>
      <c r="F31" s="3">
        <v>25</v>
      </c>
      <c r="G31" s="3">
        <v>2296</v>
      </c>
      <c r="H31" s="3">
        <v>2432</v>
      </c>
      <c r="I31" s="8">
        <v>0</v>
      </c>
      <c r="J31" s="3">
        <f t="shared" si="5"/>
        <v>12344.27</v>
      </c>
      <c r="K31" s="3">
        <f t="shared" si="6"/>
        <v>67655.73</v>
      </c>
    </row>
    <row r="32" spans="1:11" x14ac:dyDescent="0.25">
      <c r="A32" s="5" t="s">
        <v>61</v>
      </c>
      <c r="B32" s="7" t="s">
        <v>18</v>
      </c>
      <c r="C32" s="7" t="s">
        <v>21</v>
      </c>
      <c r="D32" s="3">
        <v>19000</v>
      </c>
      <c r="E32" s="3">
        <v>0</v>
      </c>
      <c r="F32" s="3">
        <v>25</v>
      </c>
      <c r="G32" s="3">
        <v>545.29999999999995</v>
      </c>
      <c r="H32" s="3">
        <v>577.6</v>
      </c>
      <c r="I32" s="8">
        <v>0</v>
      </c>
      <c r="J32" s="3">
        <f t="shared" ref="J32:J33" si="7">SUM(E32:I32)</f>
        <v>1147.9000000000001</v>
      </c>
      <c r="K32" s="3">
        <f t="shared" ref="K32:K33" si="8">D32-J32</f>
        <v>17852.099999999999</v>
      </c>
    </row>
    <row r="33" spans="1:11" x14ac:dyDescent="0.25">
      <c r="A33" s="5" t="s">
        <v>69</v>
      </c>
      <c r="B33" s="7" t="s">
        <v>70</v>
      </c>
      <c r="C33" s="7" t="s">
        <v>21</v>
      </c>
      <c r="D33" s="3">
        <v>60000</v>
      </c>
      <c r="E33" s="3">
        <v>3616.78</v>
      </c>
      <c r="F33" s="3">
        <v>25</v>
      </c>
      <c r="G33" s="3">
        <v>1722</v>
      </c>
      <c r="H33" s="3">
        <v>1824</v>
      </c>
      <c r="I33" s="8">
        <v>0</v>
      </c>
      <c r="J33" s="3">
        <f t="shared" si="7"/>
        <v>7187.7800000000007</v>
      </c>
      <c r="K33" s="3">
        <f t="shared" si="8"/>
        <v>52812.22</v>
      </c>
    </row>
    <row r="34" spans="1:11" x14ac:dyDescent="0.25">
      <c r="A34" s="5" t="s">
        <v>72</v>
      </c>
      <c r="B34" s="7" t="s">
        <v>73</v>
      </c>
      <c r="C34" s="7" t="s">
        <v>21</v>
      </c>
      <c r="D34" s="3">
        <v>25000</v>
      </c>
      <c r="E34" s="3">
        <v>0</v>
      </c>
      <c r="F34" s="3">
        <v>25</v>
      </c>
      <c r="G34" s="3">
        <v>717.5</v>
      </c>
      <c r="H34" s="3">
        <v>760</v>
      </c>
      <c r="I34" s="8">
        <v>0</v>
      </c>
      <c r="J34" s="3">
        <f t="shared" si="5"/>
        <v>1502.5</v>
      </c>
      <c r="K34" s="3">
        <f t="shared" si="6"/>
        <v>23497.5</v>
      </c>
    </row>
    <row r="35" spans="1:11" x14ac:dyDescent="0.25">
      <c r="B35" s="14" t="s">
        <v>24</v>
      </c>
      <c r="C35" s="14"/>
      <c r="D35" s="6">
        <f t="shared" ref="D35:K35" si="9">SUM(D14:D34)</f>
        <v>1471281</v>
      </c>
      <c r="E35" s="6">
        <f t="shared" si="9"/>
        <v>175827.88000000003</v>
      </c>
      <c r="F35" s="6">
        <f t="shared" si="9"/>
        <v>525</v>
      </c>
      <c r="G35" s="6">
        <f t="shared" si="9"/>
        <v>40707.530000000006</v>
      </c>
      <c r="H35" s="6">
        <f t="shared" si="9"/>
        <v>35234.539999999994</v>
      </c>
      <c r="I35" s="6">
        <f t="shared" si="9"/>
        <v>54405.359999999993</v>
      </c>
      <c r="J35" s="6">
        <f t="shared" si="9"/>
        <v>306700.31000000006</v>
      </c>
      <c r="K35" s="6">
        <f t="shared" si="9"/>
        <v>1164580.6900000002</v>
      </c>
    </row>
    <row r="36" spans="1:11" x14ac:dyDescent="0.25">
      <c r="K36" s="10"/>
    </row>
  </sheetData>
  <mergeCells count="5">
    <mergeCell ref="A7:K7"/>
    <mergeCell ref="A8:K8"/>
    <mergeCell ref="A10:K10"/>
    <mergeCell ref="A11:K11"/>
    <mergeCell ref="B35:C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L16"/>
  <sheetViews>
    <sheetView zoomScaleNormal="100" workbookViewId="0">
      <selection activeCell="A12" sqref="A12"/>
    </sheetView>
  </sheetViews>
  <sheetFormatPr defaultRowHeight="15" x14ac:dyDescent="0.25"/>
  <cols>
    <col min="1" max="1" width="34" bestFit="1" customWidth="1"/>
    <col min="2" max="2" width="33.5703125" bestFit="1" customWidth="1"/>
    <col min="3" max="3" width="13.5703125" bestFit="1" customWidth="1"/>
    <col min="4" max="4" width="14.7109375" bestFit="1" customWidth="1"/>
    <col min="5" max="5" width="8" bestFit="1" customWidth="1"/>
    <col min="6" max="6" width="8.42578125" bestFit="1" customWidth="1"/>
    <col min="7" max="7" width="8" bestFit="1" customWidth="1"/>
    <col min="8" max="8" width="8" customWidth="1"/>
    <col min="9" max="9" width="12.5703125" bestFit="1" customWidth="1"/>
    <col min="10" max="10" width="13.7109375" bestFit="1" customWidth="1"/>
  </cols>
  <sheetData>
    <row r="7" spans="1:12" ht="19.5" x14ac:dyDescent="0.25">
      <c r="A7" s="11" t="s">
        <v>10</v>
      </c>
      <c r="B7" s="11"/>
      <c r="C7" s="11"/>
      <c r="D7" s="11"/>
      <c r="E7" s="11"/>
      <c r="F7" s="11"/>
      <c r="G7" s="11"/>
      <c r="H7" s="11"/>
      <c r="I7" s="11"/>
      <c r="J7" s="11"/>
    </row>
    <row r="8" spans="1:12" ht="18.75" x14ac:dyDescent="0.25">
      <c r="A8" s="12" t="s">
        <v>62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12" x14ac:dyDescent="0.25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2" ht="18" x14ac:dyDescent="0.25">
      <c r="A10" s="13" t="s">
        <v>27</v>
      </c>
      <c r="B10" s="13"/>
      <c r="C10" s="13"/>
      <c r="D10" s="13"/>
      <c r="E10" s="13"/>
      <c r="F10" s="13"/>
      <c r="G10" s="13"/>
      <c r="H10" s="13"/>
      <c r="I10" s="13"/>
      <c r="J10" s="13"/>
    </row>
    <row r="11" spans="1:12" ht="18" x14ac:dyDescent="0.25">
      <c r="A11" s="13" t="s">
        <v>74</v>
      </c>
      <c r="B11" s="13"/>
      <c r="C11" s="13"/>
      <c r="D11" s="13"/>
      <c r="E11" s="13"/>
      <c r="F11" s="13"/>
      <c r="G11" s="13"/>
      <c r="H11" s="13"/>
      <c r="I11" s="13"/>
      <c r="J11" s="13"/>
    </row>
    <row r="13" spans="1:12" x14ac:dyDescent="0.25">
      <c r="A13" s="1" t="s">
        <v>0</v>
      </c>
      <c r="B13" s="1" t="s">
        <v>1</v>
      </c>
      <c r="C13" s="1" t="s">
        <v>11</v>
      </c>
      <c r="D13" s="1" t="s">
        <v>3</v>
      </c>
      <c r="E13" s="1" t="s">
        <v>5</v>
      </c>
      <c r="F13" s="1" t="s">
        <v>22</v>
      </c>
      <c r="G13" s="1" t="s">
        <v>4</v>
      </c>
      <c r="H13" s="1" t="s">
        <v>6</v>
      </c>
      <c r="I13" s="1" t="s">
        <v>7</v>
      </c>
      <c r="J13" s="1" t="s">
        <v>8</v>
      </c>
    </row>
    <row r="14" spans="1:12" x14ac:dyDescent="0.25">
      <c r="A14" s="5" t="s">
        <v>46</v>
      </c>
      <c r="B14" s="5" t="s">
        <v>47</v>
      </c>
      <c r="C14" s="5" t="s">
        <v>48</v>
      </c>
      <c r="D14" s="3">
        <v>40000</v>
      </c>
      <c r="E14" s="3">
        <v>0</v>
      </c>
      <c r="F14" s="3">
        <v>0</v>
      </c>
      <c r="G14" s="3">
        <v>0</v>
      </c>
      <c r="H14" s="3">
        <v>0</v>
      </c>
      <c r="I14" s="3">
        <f t="shared" ref="I14" si="0">SUM(E14:H14)</f>
        <v>0</v>
      </c>
      <c r="J14" s="3">
        <f t="shared" ref="J14" si="1">D14-I14</f>
        <v>40000</v>
      </c>
    </row>
    <row r="15" spans="1:12" x14ac:dyDescent="0.25">
      <c r="A15" s="5" t="s">
        <v>49</v>
      </c>
      <c r="B15" s="5" t="s">
        <v>18</v>
      </c>
      <c r="C15" s="5" t="s">
        <v>50</v>
      </c>
      <c r="D15" s="3">
        <v>15000</v>
      </c>
      <c r="E15" s="3">
        <v>0</v>
      </c>
      <c r="F15" s="3">
        <v>0</v>
      </c>
      <c r="G15" s="3">
        <v>0</v>
      </c>
      <c r="H15" s="3">
        <v>0</v>
      </c>
      <c r="I15" s="3">
        <f t="shared" ref="I15" si="2">SUM(E15:H15)</f>
        <v>0</v>
      </c>
      <c r="J15" s="3">
        <f t="shared" ref="J15" si="3">D15-I15</f>
        <v>15000</v>
      </c>
    </row>
    <row r="16" spans="1:12" x14ac:dyDescent="0.25">
      <c r="B16" s="15" t="s">
        <v>12</v>
      </c>
      <c r="C16" s="16"/>
      <c r="D16" s="4">
        <f t="shared" ref="D16:J16" si="4">SUM(D14:D15)</f>
        <v>55000</v>
      </c>
      <c r="E16" s="4">
        <f t="shared" si="4"/>
        <v>0</v>
      </c>
      <c r="F16" s="4">
        <f t="shared" si="4"/>
        <v>0</v>
      </c>
      <c r="G16" s="4">
        <f t="shared" si="4"/>
        <v>0</v>
      </c>
      <c r="H16" s="4">
        <f t="shared" si="4"/>
        <v>0</v>
      </c>
      <c r="I16" s="4">
        <f t="shared" si="4"/>
        <v>0</v>
      </c>
      <c r="J16" s="4">
        <f t="shared" si="4"/>
        <v>55000</v>
      </c>
    </row>
  </sheetData>
  <mergeCells count="5">
    <mergeCell ref="A7:J7"/>
    <mergeCell ref="A10:J10"/>
    <mergeCell ref="A11:J11"/>
    <mergeCell ref="B16:C16"/>
    <mergeCell ref="A8:L8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K18"/>
  <sheetViews>
    <sheetView tabSelected="1" zoomScaleNormal="100" workbookViewId="0">
      <selection activeCell="A12" sqref="A12"/>
    </sheetView>
  </sheetViews>
  <sheetFormatPr defaultRowHeight="15" x14ac:dyDescent="0.25"/>
  <cols>
    <col min="1" max="1" width="39.28515625" bestFit="1" customWidth="1"/>
    <col min="2" max="2" width="37.7109375" bestFit="1" customWidth="1"/>
    <col min="3" max="3" width="13.5703125" bestFit="1" customWidth="1"/>
    <col min="4" max="4" width="14.7109375" bestFit="1" customWidth="1"/>
    <col min="5" max="5" width="12.5703125" bestFit="1" customWidth="1"/>
    <col min="6" max="6" width="8.42578125" bestFit="1" customWidth="1"/>
    <col min="7" max="8" width="8" bestFit="1" customWidth="1"/>
    <col min="9" max="9" width="12.5703125" bestFit="1" customWidth="1"/>
    <col min="10" max="10" width="13.7109375" bestFit="1" customWidth="1"/>
  </cols>
  <sheetData>
    <row r="7" spans="1:11" ht="19.5" x14ac:dyDescent="0.25">
      <c r="A7" s="11" t="s">
        <v>10</v>
      </c>
      <c r="B7" s="11"/>
      <c r="C7" s="11"/>
      <c r="D7" s="11"/>
      <c r="E7" s="11"/>
      <c r="F7" s="11"/>
      <c r="G7" s="11"/>
      <c r="H7" s="11"/>
      <c r="I7" s="11"/>
      <c r="J7" s="11"/>
    </row>
    <row r="8" spans="1:11" ht="18.75" x14ac:dyDescent="0.25">
      <c r="A8" s="12" t="s">
        <v>62</v>
      </c>
      <c r="B8" s="12"/>
      <c r="C8" s="12"/>
      <c r="D8" s="12"/>
      <c r="E8" s="12"/>
      <c r="F8" s="12"/>
      <c r="G8" s="12"/>
      <c r="H8" s="12"/>
      <c r="I8" s="12"/>
      <c r="J8" s="12"/>
      <c r="K8" s="12"/>
    </row>
    <row r="9" spans="1:11" x14ac:dyDescent="0.25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1" ht="18" x14ac:dyDescent="0.25">
      <c r="A10" s="13" t="s">
        <v>28</v>
      </c>
      <c r="B10" s="13"/>
      <c r="C10" s="13"/>
      <c r="D10" s="13"/>
      <c r="E10" s="13"/>
      <c r="F10" s="13"/>
      <c r="G10" s="13"/>
      <c r="H10" s="13"/>
      <c r="I10" s="13"/>
      <c r="J10" s="13"/>
    </row>
    <row r="11" spans="1:11" ht="18" x14ac:dyDescent="0.25">
      <c r="A11" s="13" t="s">
        <v>74</v>
      </c>
      <c r="B11" s="13"/>
      <c r="C11" s="13"/>
      <c r="D11" s="13"/>
      <c r="E11" s="13"/>
      <c r="F11" s="13"/>
      <c r="G11" s="13"/>
      <c r="H11" s="13"/>
      <c r="I11" s="13"/>
      <c r="J11" s="13"/>
    </row>
    <row r="13" spans="1:11" x14ac:dyDescent="0.25">
      <c r="A13" s="1" t="s">
        <v>0</v>
      </c>
      <c r="B13" s="1" t="s">
        <v>1</v>
      </c>
      <c r="C13" s="1" t="s">
        <v>2</v>
      </c>
      <c r="D13" s="1" t="s">
        <v>3</v>
      </c>
      <c r="E13" s="1" t="s">
        <v>5</v>
      </c>
      <c r="F13" s="1" t="s">
        <v>22</v>
      </c>
      <c r="G13" s="1" t="s">
        <v>4</v>
      </c>
      <c r="H13" s="1" t="s">
        <v>6</v>
      </c>
      <c r="I13" s="1" t="s">
        <v>7</v>
      </c>
      <c r="J13" s="1" t="s">
        <v>8</v>
      </c>
    </row>
    <row r="14" spans="1:11" x14ac:dyDescent="0.25">
      <c r="A14" s="5" t="s">
        <v>65</v>
      </c>
      <c r="B14" s="9" t="s">
        <v>66</v>
      </c>
      <c r="C14" s="5" t="s">
        <v>29</v>
      </c>
      <c r="D14" s="8">
        <v>100000</v>
      </c>
      <c r="E14" s="8">
        <f t="shared" ref="E14:E15" si="0">D14*10%</f>
        <v>10000</v>
      </c>
      <c r="F14" s="3">
        <v>0</v>
      </c>
      <c r="G14" s="3">
        <v>0</v>
      </c>
      <c r="H14" s="3">
        <v>0</v>
      </c>
      <c r="I14" s="3">
        <f t="shared" ref="I14:I15" si="1">SUM(E14:H14)</f>
        <v>10000</v>
      </c>
      <c r="J14" s="3">
        <f t="shared" ref="J14:J15" si="2">D14-I14</f>
        <v>90000</v>
      </c>
    </row>
    <row r="15" spans="1:11" x14ac:dyDescent="0.25">
      <c r="A15" s="5" t="s">
        <v>30</v>
      </c>
      <c r="B15" s="9" t="s">
        <v>41</v>
      </c>
      <c r="C15" s="5" t="s">
        <v>29</v>
      </c>
      <c r="D15" s="8">
        <v>35000</v>
      </c>
      <c r="E15" s="8">
        <f t="shared" si="0"/>
        <v>3500</v>
      </c>
      <c r="F15" s="3">
        <v>0</v>
      </c>
      <c r="G15" s="3">
        <v>0</v>
      </c>
      <c r="H15" s="3">
        <v>0</v>
      </c>
      <c r="I15" s="3">
        <f t="shared" si="1"/>
        <v>3500</v>
      </c>
      <c r="J15" s="3">
        <f t="shared" si="2"/>
        <v>31500</v>
      </c>
    </row>
    <row r="16" spans="1:11" x14ac:dyDescent="0.25">
      <c r="A16" s="5" t="s">
        <v>67</v>
      </c>
      <c r="B16" s="9" t="s">
        <v>68</v>
      </c>
      <c r="C16" s="5" t="s">
        <v>29</v>
      </c>
      <c r="D16" s="8">
        <v>150000</v>
      </c>
      <c r="E16" s="8">
        <f t="shared" ref="E16:E17" si="3">D16*10%</f>
        <v>15000</v>
      </c>
      <c r="F16" s="3">
        <v>0</v>
      </c>
      <c r="G16" s="3">
        <v>0</v>
      </c>
      <c r="H16" s="3">
        <v>0</v>
      </c>
      <c r="I16" s="3">
        <f t="shared" ref="I16:I17" si="4">SUM(E16:H16)</f>
        <v>15000</v>
      </c>
      <c r="J16" s="3">
        <f t="shared" ref="J16:J17" si="5">D16-I16</f>
        <v>135000</v>
      </c>
    </row>
    <row r="17" spans="1:10" x14ac:dyDescent="0.25">
      <c r="A17" s="5" t="s">
        <v>63</v>
      </c>
      <c r="B17" s="9" t="s">
        <v>64</v>
      </c>
      <c r="C17" s="5" t="s">
        <v>29</v>
      </c>
      <c r="D17" s="8">
        <v>65000</v>
      </c>
      <c r="E17" s="8">
        <f t="shared" si="3"/>
        <v>6500</v>
      </c>
      <c r="F17" s="3">
        <v>0</v>
      </c>
      <c r="G17" s="3">
        <v>0</v>
      </c>
      <c r="H17" s="3">
        <v>0</v>
      </c>
      <c r="I17" s="3">
        <f t="shared" si="4"/>
        <v>6500</v>
      </c>
      <c r="J17" s="3">
        <f t="shared" si="5"/>
        <v>58500</v>
      </c>
    </row>
    <row r="18" spans="1:10" x14ac:dyDescent="0.25">
      <c r="B18" s="15" t="s">
        <v>12</v>
      </c>
      <c r="C18" s="16"/>
      <c r="D18" s="4">
        <f t="shared" ref="D18:J18" si="6">SUM(D14:D17)</f>
        <v>350000</v>
      </c>
      <c r="E18" s="4">
        <f t="shared" si="6"/>
        <v>35000</v>
      </c>
      <c r="F18" s="4">
        <f t="shared" si="6"/>
        <v>0</v>
      </c>
      <c r="G18" s="4">
        <f t="shared" si="6"/>
        <v>0</v>
      </c>
      <c r="H18" s="4">
        <f t="shared" si="6"/>
        <v>0</v>
      </c>
      <c r="I18" s="4">
        <f t="shared" si="6"/>
        <v>35000</v>
      </c>
      <c r="J18" s="4">
        <f t="shared" si="6"/>
        <v>315000</v>
      </c>
    </row>
  </sheetData>
  <mergeCells count="5">
    <mergeCell ref="A7:J7"/>
    <mergeCell ref="A10:J10"/>
    <mergeCell ref="A11:J11"/>
    <mergeCell ref="B18:C18"/>
    <mergeCell ref="A8:K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PERSONAL FIJO</vt:lpstr>
      <vt:lpstr>PERSONAL SEGURIDAD</vt:lpstr>
      <vt:lpstr>PERSONAL CONTRATADO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Aybar</dc:creator>
  <cp:lastModifiedBy>Eddy Aybar</cp:lastModifiedBy>
  <dcterms:created xsi:type="dcterms:W3CDTF">2017-06-08T13:30:32Z</dcterms:created>
  <dcterms:modified xsi:type="dcterms:W3CDTF">2018-02-07T18:12:27Z</dcterms:modified>
</cp:coreProperties>
</file>