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8-Finanzas/Inventario Almacen/2022/"/>
    </mc:Choice>
  </mc:AlternateContent>
  <xr:revisionPtr revIDLastSave="103" documentId="8_{6689A9E1-523C-433B-9649-EC52A0C732D9}" xr6:coauthVersionLast="47" xr6:coauthVersionMax="47" xr10:uidLastSave="{6CB84E09-5E6F-4A2A-B009-18FC6BAD6BA2}"/>
  <bookViews>
    <workbookView xWindow="3615" yWindow="3090" windowWidth="21600" windowHeight="11295" xr2:uid="{A26CC0DE-5633-4D42-93BE-30702BFA8F33}"/>
  </bookViews>
  <sheets>
    <sheet name="Hoja1" sheetId="1" r:id="rId1"/>
  </sheets>
  <definedNames>
    <definedName name="_xlnm.Print_Titles" localSheetId="0">Hoja1!$1:$6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99" i="1" l="1"/>
  <c r="E16" i="1"/>
  <c r="H199" i="1"/>
  <c r="H198" i="1"/>
  <c r="I198" i="1" s="1"/>
  <c r="H197" i="1"/>
  <c r="I197" i="1" s="1"/>
  <c r="H196" i="1"/>
  <c r="I196" i="1" s="1"/>
  <c r="H195" i="1"/>
  <c r="I195" i="1" s="1"/>
  <c r="H194" i="1"/>
  <c r="I194" i="1" s="1"/>
  <c r="H193" i="1"/>
  <c r="I193" i="1" s="1"/>
  <c r="H192" i="1"/>
  <c r="I192" i="1" s="1"/>
  <c r="H191" i="1"/>
  <c r="I191" i="1" s="1"/>
  <c r="H190" i="1"/>
  <c r="I190" i="1" s="1"/>
  <c r="H189" i="1"/>
  <c r="I189" i="1" s="1"/>
  <c r="H188" i="1"/>
  <c r="I188" i="1" s="1"/>
  <c r="H187" i="1"/>
  <c r="I187" i="1" s="1"/>
  <c r="E185" i="1"/>
  <c r="I184" i="1"/>
  <c r="H184" i="1"/>
  <c r="E183" i="1"/>
  <c r="H182" i="1"/>
  <c r="I182" i="1" s="1"/>
  <c r="H180" i="1"/>
  <c r="I180" i="1" s="1"/>
  <c r="E178" i="1"/>
  <c r="H178" i="1" s="1"/>
  <c r="H177" i="1"/>
  <c r="I177" i="1" s="1"/>
  <c r="I175" i="1"/>
  <c r="H175" i="1"/>
  <c r="H174" i="1"/>
  <c r="I174" i="1" s="1"/>
  <c r="H173" i="1"/>
  <c r="I173" i="1" s="1"/>
  <c r="H172" i="1"/>
  <c r="I172" i="1" s="1"/>
  <c r="H171" i="1"/>
  <c r="I171" i="1" s="1"/>
  <c r="H170" i="1"/>
  <c r="I170" i="1" s="1"/>
  <c r="H169" i="1"/>
  <c r="I169" i="1" s="1"/>
  <c r="H168" i="1"/>
  <c r="I168" i="1" s="1"/>
  <c r="I166" i="1"/>
  <c r="H165" i="1"/>
  <c r="H164" i="1"/>
  <c r="I164" i="1" s="1"/>
  <c r="H163" i="1"/>
  <c r="I163" i="1" s="1"/>
  <c r="H156" i="1"/>
  <c r="I156" i="1" s="1"/>
  <c r="E154" i="1"/>
  <c r="H153" i="1"/>
  <c r="I153" i="1" s="1"/>
  <c r="I151" i="1"/>
  <c r="H150" i="1"/>
  <c r="I150" i="1" s="1"/>
  <c r="H148" i="1"/>
  <c r="I148" i="1" s="1"/>
  <c r="H145" i="1"/>
  <c r="I145" i="1" s="1"/>
  <c r="H144" i="1"/>
  <c r="I144" i="1" s="1"/>
  <c r="H142" i="1"/>
  <c r="I142" i="1" s="1"/>
  <c r="H141" i="1"/>
  <c r="I141" i="1" s="1"/>
  <c r="H140" i="1"/>
  <c r="I140" i="1" s="1"/>
  <c r="H139" i="1"/>
  <c r="I139" i="1" s="1"/>
  <c r="I138" i="1"/>
  <c r="H138" i="1"/>
  <c r="H137" i="1"/>
  <c r="I137" i="1" s="1"/>
  <c r="H134" i="1"/>
  <c r="I134" i="1" s="1"/>
  <c r="H130" i="1"/>
  <c r="I130" i="1" s="1"/>
  <c r="H129" i="1"/>
  <c r="I129" i="1" s="1"/>
  <c r="H128" i="1"/>
  <c r="I128" i="1" s="1"/>
  <c r="H127" i="1"/>
  <c r="I127" i="1" s="1"/>
  <c r="H126" i="1"/>
  <c r="I126" i="1" s="1"/>
  <c r="H125" i="1"/>
  <c r="I125" i="1" s="1"/>
  <c r="H124" i="1"/>
  <c r="I124" i="1" s="1"/>
  <c r="H123" i="1"/>
  <c r="I123" i="1" s="1"/>
  <c r="H119" i="1"/>
  <c r="I119" i="1" s="1"/>
  <c r="I118" i="1"/>
  <c r="H116" i="1"/>
  <c r="I116" i="1" s="1"/>
  <c r="H115" i="1"/>
  <c r="I115" i="1" s="1"/>
  <c r="H114" i="1"/>
  <c r="I114" i="1" s="1"/>
  <c r="H113" i="1"/>
  <c r="I113" i="1" s="1"/>
  <c r="H112" i="1"/>
  <c r="I112" i="1" s="1"/>
  <c r="H110" i="1"/>
  <c r="I110" i="1" s="1"/>
  <c r="H109" i="1"/>
  <c r="I109" i="1" s="1"/>
  <c r="H108" i="1"/>
  <c r="I108" i="1" s="1"/>
  <c r="H107" i="1"/>
  <c r="I107" i="1" s="1"/>
  <c r="H105" i="1"/>
  <c r="I105" i="1" s="1"/>
  <c r="H104" i="1"/>
  <c r="I104" i="1" s="1"/>
  <c r="H103" i="1"/>
  <c r="I103" i="1" s="1"/>
  <c r="H102" i="1"/>
  <c r="I102" i="1" s="1"/>
  <c r="H101" i="1"/>
  <c r="I101" i="1" s="1"/>
  <c r="H100" i="1"/>
  <c r="I100" i="1" s="1"/>
  <c r="H99" i="1"/>
  <c r="I99" i="1" s="1"/>
  <c r="H97" i="1"/>
  <c r="I97" i="1" s="1"/>
  <c r="H95" i="1"/>
  <c r="I95" i="1" s="1"/>
  <c r="H93" i="1"/>
  <c r="I93" i="1" s="1"/>
  <c r="E92" i="1"/>
  <c r="H90" i="1"/>
  <c r="I90" i="1" s="1"/>
  <c r="H89" i="1"/>
  <c r="I89" i="1" s="1"/>
  <c r="H88" i="1"/>
  <c r="I88" i="1" s="1"/>
  <c r="H87" i="1"/>
  <c r="I87" i="1" s="1"/>
  <c r="H86" i="1"/>
  <c r="I86" i="1" s="1"/>
  <c r="H85" i="1"/>
  <c r="I85" i="1" s="1"/>
  <c r="H84" i="1"/>
  <c r="I84" i="1" s="1"/>
  <c r="H82" i="1"/>
  <c r="I82" i="1" s="1"/>
  <c r="H80" i="1"/>
  <c r="I80" i="1" s="1"/>
  <c r="H79" i="1"/>
  <c r="I79" i="1" s="1"/>
  <c r="H78" i="1"/>
  <c r="I78" i="1" s="1"/>
  <c r="H77" i="1"/>
  <c r="I77" i="1" s="1"/>
  <c r="H76" i="1"/>
  <c r="I76" i="1" s="1"/>
  <c r="H75" i="1"/>
  <c r="I75" i="1" s="1"/>
  <c r="E74" i="1"/>
  <c r="H73" i="1"/>
  <c r="I73" i="1" s="1"/>
  <c r="H71" i="1"/>
  <c r="I71" i="1" s="1"/>
  <c r="H67" i="1"/>
  <c r="I67" i="1" s="1"/>
  <c r="H66" i="1"/>
  <c r="I66" i="1" s="1"/>
  <c r="H65" i="1"/>
  <c r="I65" i="1" s="1"/>
  <c r="H64" i="1"/>
  <c r="I64" i="1" s="1"/>
  <c r="H62" i="1"/>
  <c r="I62" i="1" s="1"/>
  <c r="H57" i="1"/>
  <c r="I57" i="1" s="1"/>
  <c r="H56" i="1"/>
  <c r="I56" i="1" s="1"/>
  <c r="H54" i="1"/>
  <c r="I54" i="1" s="1"/>
  <c r="H53" i="1"/>
  <c r="I53" i="1" s="1"/>
  <c r="H52" i="1"/>
  <c r="I52" i="1" s="1"/>
  <c r="H50" i="1"/>
  <c r="I50" i="1" s="1"/>
  <c r="H49" i="1"/>
  <c r="I49" i="1" s="1"/>
  <c r="E45" i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E27" i="1"/>
  <c r="H27" i="1" s="1"/>
  <c r="I27" i="1" s="1"/>
  <c r="H26" i="1"/>
  <c r="I26" i="1" s="1"/>
  <c r="H24" i="1"/>
  <c r="I24" i="1" s="1"/>
  <c r="H23" i="1"/>
  <c r="I23" i="1" s="1"/>
  <c r="H20" i="1"/>
  <c r="I20" i="1" s="1"/>
  <c r="H19" i="1"/>
  <c r="I19" i="1" s="1"/>
  <c r="H18" i="1"/>
  <c r="I18" i="1" s="1"/>
  <c r="H17" i="1"/>
  <c r="I17" i="1" s="1"/>
  <c r="H13" i="1"/>
  <c r="I13" i="1" s="1"/>
  <c r="H10" i="1"/>
  <c r="I10" i="1" s="1"/>
  <c r="H9" i="1"/>
  <c r="I9" i="1" s="1"/>
  <c r="H8" i="1"/>
  <c r="I8" i="1" s="1"/>
  <c r="I7" i="1"/>
  <c r="H7" i="1"/>
  <c r="H48" i="1" l="1"/>
  <c r="I48" i="1" s="1"/>
  <c r="E200" i="1"/>
  <c r="E60" i="1"/>
  <c r="E152" i="1"/>
  <c r="H152" i="1" s="1"/>
  <c r="I152" i="1" s="1"/>
  <c r="E167" i="1"/>
  <c r="I167" i="1" s="1"/>
  <c r="E61" i="1"/>
  <c r="H61" i="1" s="1"/>
  <c r="I61" i="1" s="1"/>
  <c r="E96" i="1"/>
  <c r="H96" i="1" s="1"/>
  <c r="I96" i="1" s="1"/>
  <c r="E15" i="1"/>
  <c r="H15" i="1" s="1"/>
  <c r="I15" i="1" s="1"/>
  <c r="H16" i="1"/>
  <c r="I16" i="1" s="1"/>
  <c r="H21" i="1"/>
  <c r="I21" i="1" s="1"/>
  <c r="E22" i="1"/>
  <c r="I135" i="1"/>
  <c r="H11" i="1"/>
  <c r="I11" i="1" s="1"/>
  <c r="H136" i="1"/>
  <c r="H12" i="1"/>
  <c r="I12" i="1" s="1"/>
  <c r="E68" i="1"/>
  <c r="H68" i="1" s="1"/>
  <c r="I68" i="1" s="1"/>
  <c r="E106" i="1"/>
  <c r="H106" i="1" s="1"/>
  <c r="I106" i="1" s="1"/>
  <c r="H149" i="1"/>
  <c r="I149" i="1" s="1"/>
  <c r="E176" i="1"/>
  <c r="H176" i="1" s="1"/>
  <c r="I176" i="1" s="1"/>
  <c r="E181" i="1"/>
  <c r="H181" i="1" s="1"/>
  <c r="I181" i="1" s="1"/>
  <c r="E98" i="1"/>
  <c r="H98" i="1" s="1"/>
  <c r="I98" i="1" s="1"/>
  <c r="E111" i="1"/>
  <c r="H111" i="1" s="1"/>
  <c r="I111" i="1" s="1"/>
  <c r="H120" i="1"/>
  <c r="I120" i="1" s="1"/>
  <c r="E155" i="1"/>
  <c r="E25" i="1"/>
  <c r="H25" i="1" s="1"/>
  <c r="I25" i="1" s="1"/>
  <c r="E55" i="1"/>
  <c r="H55" i="1" s="1"/>
  <c r="I55" i="1" s="1"/>
  <c r="E161" i="1"/>
  <c r="H161" i="1" s="1"/>
  <c r="I161" i="1" s="1"/>
  <c r="E162" i="1"/>
  <c r="H143" i="1"/>
  <c r="H70" i="1"/>
  <c r="I70" i="1" s="1"/>
  <c r="E94" i="1"/>
  <c r="H94" i="1" s="1"/>
  <c r="I94" i="1" s="1"/>
  <c r="H131" i="1"/>
  <c r="I131" i="1" s="1"/>
  <c r="E29" i="1"/>
  <c r="H29" i="1" s="1"/>
  <c r="I29" i="1" s="1"/>
  <c r="H157" i="1"/>
  <c r="I157" i="1" s="1"/>
  <c r="E14" i="1"/>
  <c r="H14" i="1" s="1"/>
  <c r="I14" i="1" s="1"/>
  <c r="E30" i="1"/>
  <c r="H30" i="1" s="1"/>
  <c r="I30" i="1" s="1"/>
  <c r="E91" i="1"/>
  <c r="H91" i="1" s="1"/>
  <c r="E158" i="1"/>
  <c r="H158" i="1" s="1"/>
  <c r="H186" i="1"/>
  <c r="I186" i="1" s="1"/>
  <c r="E58" i="1"/>
  <c r="H58" i="1" s="1"/>
  <c r="I58" i="1" s="1"/>
  <c r="H63" i="1"/>
  <c r="I63" i="1" s="1"/>
  <c r="H121" i="1"/>
  <c r="I121" i="1" s="1"/>
  <c r="H46" i="1"/>
  <c r="I46" i="1" s="1"/>
  <c r="E59" i="1"/>
  <c r="H59" i="1" s="1"/>
  <c r="I59" i="1" s="1"/>
  <c r="E117" i="1"/>
  <c r="H117" i="1" s="1"/>
  <c r="I117" i="1" s="1"/>
  <c r="E122" i="1"/>
  <c r="H122" i="1" s="1"/>
  <c r="I122" i="1" s="1"/>
  <c r="E159" i="1"/>
  <c r="H159" i="1" s="1"/>
  <c r="I159" i="1" s="1"/>
  <c r="H179" i="1"/>
  <c r="I179" i="1" s="1"/>
  <c r="E146" i="1"/>
  <c r="H146" i="1" s="1"/>
  <c r="I146" i="1" s="1"/>
  <c r="E160" i="1"/>
  <c r="H160" i="1" s="1"/>
  <c r="I160" i="1" s="1"/>
  <c r="E81" i="1"/>
  <c r="H81" i="1" s="1"/>
  <c r="I81" i="1" s="1"/>
  <c r="H147" i="1"/>
  <c r="I147" i="1" s="1"/>
  <c r="I178" i="1"/>
  <c r="H185" i="1"/>
  <c r="I185" i="1" s="1"/>
  <c r="H51" i="1"/>
  <c r="I51" i="1" s="1"/>
  <c r="H132" i="1"/>
  <c r="I132" i="1" s="1"/>
  <c r="H133" i="1"/>
  <c r="I133" i="1"/>
  <c r="H92" i="1"/>
  <c r="I92" i="1" s="1"/>
  <c r="H22" i="1"/>
  <c r="I22" i="1" s="1"/>
  <c r="H74" i="1"/>
  <c r="I74" i="1" s="1"/>
  <c r="H154" i="1"/>
  <c r="I154" i="1" s="1"/>
  <c r="H155" i="1"/>
  <c r="I155" i="1" s="1"/>
  <c r="H47" i="1"/>
  <c r="I47" i="1" s="1"/>
  <c r="H60" i="1"/>
  <c r="I60" i="1" s="1"/>
  <c r="H83" i="1"/>
  <c r="I83" i="1" s="1"/>
  <c r="H28" i="1"/>
  <c r="I28" i="1" s="1"/>
  <c r="H45" i="1"/>
  <c r="I45" i="1" s="1"/>
  <c r="H69" i="1"/>
  <c r="I69" i="1" s="1"/>
  <c r="H72" i="1"/>
  <c r="I72" i="1" s="1"/>
  <c r="H183" i="1"/>
  <c r="I183" i="1" s="1"/>
  <c r="H200" i="1"/>
  <c r="I200" i="1" s="1"/>
  <c r="H38" i="1"/>
  <c r="I38" i="1" s="1"/>
  <c r="H162" i="1"/>
  <c r="I162" i="1" s="1"/>
  <c r="I201" i="1" l="1"/>
  <c r="I136" i="1"/>
  <c r="I91" i="1"/>
  <c r="I143" i="1"/>
  <c r="I158" i="1"/>
</calcChain>
</file>

<file path=xl/sharedStrings.xml><?xml version="1.0" encoding="utf-8"?>
<sst xmlns="http://schemas.openxmlformats.org/spreadsheetml/2006/main" count="450" uniqueCount="206">
  <si>
    <t>ANAMAR</t>
  </si>
  <si>
    <t>Relación Trimestral de Inventario Material Gastable</t>
  </si>
  <si>
    <t>Fecha de Registro</t>
  </si>
  <si>
    <t>Código Institucional</t>
  </si>
  <si>
    <t>Breve Descripción del Bien</t>
  </si>
  <si>
    <t>Existencia</t>
  </si>
  <si>
    <t>Medida</t>
  </si>
  <si>
    <t>ITBS</t>
  </si>
  <si>
    <t>Valores RD$</t>
  </si>
  <si>
    <t xml:space="preserve">Papel Bond 8½ X 11 </t>
  </si>
  <si>
    <t>Resma</t>
  </si>
  <si>
    <t>Papel Bond 8½ X 13</t>
  </si>
  <si>
    <t>Papel Bond 8½ X 14</t>
  </si>
  <si>
    <t>Papel Bond 11 X 17</t>
  </si>
  <si>
    <t>Papel Opalina 8½ X 11</t>
  </si>
  <si>
    <t>Papel Satinado 8½ X 11</t>
  </si>
  <si>
    <t>Papel Hilo 1 cara 8½ X 11</t>
  </si>
  <si>
    <t>Hojas de Color</t>
  </si>
  <si>
    <t xml:space="preserve">Folder 8½ X 11 </t>
  </si>
  <si>
    <t>Unidad</t>
  </si>
  <si>
    <t>Folder 8½ X 13</t>
  </si>
  <si>
    <t>Cover para encuadernación Azul</t>
  </si>
  <si>
    <t>Cover para encuadernación Transparente</t>
  </si>
  <si>
    <t>PendaFlex 8½ X 11</t>
  </si>
  <si>
    <t>Caja</t>
  </si>
  <si>
    <t>Report Covers</t>
  </si>
  <si>
    <t>Separador con Pestañas (5 Tab Color)</t>
  </si>
  <si>
    <t>Protector Hojas Carpetas</t>
  </si>
  <si>
    <t>Separadores de Libros</t>
  </si>
  <si>
    <t>Sobres en Blanco sin logo</t>
  </si>
  <si>
    <t>Sobres en Blanco con logo</t>
  </si>
  <si>
    <t>Sobres Manila</t>
  </si>
  <si>
    <t>Felpas Printek azul</t>
  </si>
  <si>
    <t>Felpas Rojas Everprint</t>
  </si>
  <si>
    <t>Felpas Rojas Uniball Onyx Micro</t>
  </si>
  <si>
    <t>Felpas Azules Uniball Onyx Micro</t>
  </si>
  <si>
    <t>Felpas Negras Uniball Onyx Micro</t>
  </si>
  <si>
    <t xml:space="preserve">Felpas Azules Gel Uniball Impact </t>
  </si>
  <si>
    <t>Felpa rollerball Talbot azul</t>
  </si>
  <si>
    <t>Felpa rollerball Talbot negra</t>
  </si>
  <si>
    <t>Lapiz Carbon</t>
  </si>
  <si>
    <t>Portaminas 0.5mm</t>
  </si>
  <si>
    <t>Minas 0.5</t>
  </si>
  <si>
    <t>Felpas Printek negras</t>
  </si>
  <si>
    <t>Lapiceros Azules Faber Castle</t>
  </si>
  <si>
    <t>Lapiceros Negros Faber Castle</t>
  </si>
  <si>
    <t>Lapiceros Azules Pelikan Pointec</t>
  </si>
  <si>
    <t>Lapiceros Talbot Azul</t>
  </si>
  <si>
    <t>Lapiceros Talbot negro</t>
  </si>
  <si>
    <t>Grapadora</t>
  </si>
  <si>
    <t>Grapadora uso pesado</t>
  </si>
  <si>
    <t>Grapas uso pesado</t>
  </si>
  <si>
    <t>Grapas standard</t>
  </si>
  <si>
    <t>Sacagrapa pequeño</t>
  </si>
  <si>
    <t>Saca Grapa Talbot</t>
  </si>
  <si>
    <t>Saca Grapa uso pesado</t>
  </si>
  <si>
    <t>Perforadora 2 Hoyos</t>
  </si>
  <si>
    <t>Perforadora 3 Hoyos</t>
  </si>
  <si>
    <t>Libretas Peq. Blanca</t>
  </si>
  <si>
    <t>Libretas Gde. Blanca</t>
  </si>
  <si>
    <t>Libretas Gde. Amarilla</t>
  </si>
  <si>
    <t>Libretas Peq. Amarilla</t>
  </si>
  <si>
    <t>Libreta para Rotafolio</t>
  </si>
  <si>
    <t>Bandas (Gomitas)</t>
  </si>
  <si>
    <t>Dispensador cinta pegante</t>
  </si>
  <si>
    <t>Cinta Pegante invisible</t>
  </si>
  <si>
    <t>Masking Tape 1"</t>
  </si>
  <si>
    <t>Cinta Doble Cara</t>
  </si>
  <si>
    <t>Cinta adhesiva de 3/4</t>
  </si>
  <si>
    <t>Ganchos Acco</t>
  </si>
  <si>
    <t xml:space="preserve">Paper Clips Jumbo ACCO </t>
  </si>
  <si>
    <t>Paper Clips 33mm</t>
  </si>
  <si>
    <t>Memoria USB16GB</t>
  </si>
  <si>
    <t>Memoria USB32GB</t>
  </si>
  <si>
    <t>Post It 10x15 color</t>
  </si>
  <si>
    <t>29/042021</t>
  </si>
  <si>
    <t xml:space="preserve">Post It Memo Tip 3x5 </t>
  </si>
  <si>
    <t>Post-It Memo Tip 3x3</t>
  </si>
  <si>
    <t>Cera para contar</t>
  </si>
  <si>
    <t>Post It Mini Memo Tip 1 1/2x2</t>
  </si>
  <si>
    <t>Banderitas de color/ Marcador de pagina</t>
  </si>
  <si>
    <t xml:space="preserve">Sharpie Azul </t>
  </si>
  <si>
    <t>Sharpie Verde</t>
  </si>
  <si>
    <t>Resaltador azul</t>
  </si>
  <si>
    <t>Resaltador naranja</t>
  </si>
  <si>
    <t>Resaltador rosado</t>
  </si>
  <si>
    <t>Resaltador amarillo</t>
  </si>
  <si>
    <t>Sharpie negro</t>
  </si>
  <si>
    <t>Sharpie Rojo</t>
  </si>
  <si>
    <t>Marcadores Pizarra</t>
  </si>
  <si>
    <t>Pizzarra marco metal</t>
  </si>
  <si>
    <t>Binder Clips Artesco 51mm</t>
  </si>
  <si>
    <t>Binder Clips Artesco 41mm</t>
  </si>
  <si>
    <t xml:space="preserve">Binders Clips Printa 32mm </t>
  </si>
  <si>
    <t>Binder Clips Artesco 25mm</t>
  </si>
  <si>
    <t>Binder Clips Ofi Mark 15mm</t>
  </si>
  <si>
    <t>Pilas AAA paquete de 1</t>
  </si>
  <si>
    <t>Pilas AA paquete de 1</t>
  </si>
  <si>
    <t>Paquete</t>
  </si>
  <si>
    <t>Pilas AA paquete de 2</t>
  </si>
  <si>
    <t>Pilas AA paquete de 4</t>
  </si>
  <si>
    <t>Pilas AAA paquete de 2</t>
  </si>
  <si>
    <t>Pilas AAA paquete de 4</t>
  </si>
  <si>
    <t>Pilas 9V (cuadrada)</t>
  </si>
  <si>
    <t xml:space="preserve">Pilas 23A </t>
  </si>
  <si>
    <t>Liquid Paper Lapiz</t>
  </si>
  <si>
    <t>Liquid Paper Brocha</t>
  </si>
  <si>
    <t>Sacapunta</t>
  </si>
  <si>
    <t>Tijeras</t>
  </si>
  <si>
    <t>Reglas</t>
  </si>
  <si>
    <t>Borras</t>
  </si>
  <si>
    <t>Pines (chinchetas)</t>
  </si>
  <si>
    <t>Mouse Pad</t>
  </si>
  <si>
    <t>Porta CD/DVD plastico</t>
  </si>
  <si>
    <t>CD</t>
  </si>
  <si>
    <t>DVD</t>
  </si>
  <si>
    <t>Capetas Vinyl ½"</t>
  </si>
  <si>
    <t>Carpetas vinyl 1"</t>
  </si>
  <si>
    <t>Carpetas vinyl 1½"</t>
  </si>
  <si>
    <t>Carpetas vinyl 2"</t>
  </si>
  <si>
    <t>Carpetas vinyl 3"</t>
  </si>
  <si>
    <t>Carpetas vinyl 4"</t>
  </si>
  <si>
    <t>Carpetas vinyl 5"</t>
  </si>
  <si>
    <t>Espiral para encuadernación 6mm</t>
  </si>
  <si>
    <t>Espiral para encuadernación 12mm</t>
  </si>
  <si>
    <t>Espiral para encuadernación 14mm</t>
  </si>
  <si>
    <t>Espiral para encuadernación 16mm</t>
  </si>
  <si>
    <t>Espiral para encuadernación 19mm</t>
  </si>
  <si>
    <t>Pegamento Coqui</t>
  </si>
  <si>
    <t>White Dymo Label</t>
  </si>
  <si>
    <t>Zafacon de escritorio</t>
  </si>
  <si>
    <t>Rollo Papel Sumadora</t>
  </si>
  <si>
    <t>Archivo acordeon</t>
  </si>
  <si>
    <t>Juego para escritorios</t>
  </si>
  <si>
    <t>Juego Bandeja Escritorio</t>
  </si>
  <si>
    <t>Porta Lapices</t>
  </si>
  <si>
    <t>Porta Libreta</t>
  </si>
  <si>
    <t>Label mamey</t>
  </si>
  <si>
    <t>Pizarra corcho</t>
  </si>
  <si>
    <t>USB CIMO 2016</t>
  </si>
  <si>
    <t>USB 4GB</t>
  </si>
  <si>
    <t>Pegamento fuerte liquido</t>
  </si>
  <si>
    <t>Pegamento en Barra</t>
  </si>
  <si>
    <t>Pegamento blanco</t>
  </si>
  <si>
    <t>Agendas Annual</t>
  </si>
  <si>
    <t>Mascarillas desechables</t>
  </si>
  <si>
    <t>Protector de cara/ Face Shields</t>
  </si>
  <si>
    <t>Gel Antibacterial</t>
  </si>
  <si>
    <t>Galón</t>
  </si>
  <si>
    <t>Pruebas Rapidas Deteccion COVID19</t>
  </si>
  <si>
    <t>17/07/2020</t>
  </si>
  <si>
    <t>19/07/2020</t>
  </si>
  <si>
    <t>Termometros infrarrojos Digitales</t>
  </si>
  <si>
    <t xml:space="preserve">Alcohol Isopropilico </t>
  </si>
  <si>
    <t>21/08/2019</t>
  </si>
  <si>
    <t>Café Santo Domingo molido 8.8 onz</t>
  </si>
  <si>
    <t>23/09/2019</t>
  </si>
  <si>
    <t>Capsula Café Santo Domingo</t>
  </si>
  <si>
    <t>Capsula Café Santo Domingo Intenso</t>
  </si>
  <si>
    <t>Capsula Café Santo Domingo Lungo</t>
  </si>
  <si>
    <t>Capsula Café Santo Domingo Caracolillo</t>
  </si>
  <si>
    <t>Capsula Café Santo Domingo Descafeinado</t>
  </si>
  <si>
    <t xml:space="preserve">Te de frutas </t>
  </si>
  <si>
    <t>Agua de 16 onz</t>
  </si>
  <si>
    <t>Te de Manzanilla</t>
  </si>
  <si>
    <t>Te de Manzanilla y Anis</t>
  </si>
  <si>
    <t>Agua natural 8 onzs.</t>
  </si>
  <si>
    <t>Vasos de papel No. 4</t>
  </si>
  <si>
    <t>Endulzante Artificial 200/1</t>
  </si>
  <si>
    <t>Servilletas C-Fold</t>
  </si>
  <si>
    <t>Azucar Blanca</t>
  </si>
  <si>
    <t>Azucar parda</t>
  </si>
  <si>
    <t>Cremora Lite</t>
  </si>
  <si>
    <t>Cremora Nestle 22Onz</t>
  </si>
  <si>
    <t>Té genjibre/limón</t>
  </si>
  <si>
    <t>Té verde</t>
  </si>
  <si>
    <t>Fundas blancas para baño</t>
  </si>
  <si>
    <t>Botella de aceite verde</t>
  </si>
  <si>
    <t>Vasos Plasticos No. 10</t>
  </si>
  <si>
    <t>Servilletas</t>
  </si>
  <si>
    <t>Fardo</t>
  </si>
  <si>
    <t>Papel de Baño paquete de 4</t>
  </si>
  <si>
    <t>Escobas</t>
  </si>
  <si>
    <t>Suapes</t>
  </si>
  <si>
    <t>Fundas blancas para cocina</t>
  </si>
  <si>
    <t>Fundas negras para cocina</t>
  </si>
  <si>
    <t>Cloro</t>
  </si>
  <si>
    <t>29/04/201</t>
  </si>
  <si>
    <t>Detergente en polvo</t>
  </si>
  <si>
    <t>Detergente Liquido para pisos</t>
  </si>
  <si>
    <t>Ambientador</t>
  </si>
  <si>
    <t>Esponja de fregar</t>
  </si>
  <si>
    <t xml:space="preserve">Lavaplatos liquido </t>
  </si>
  <si>
    <t>Paños de cocina</t>
  </si>
  <si>
    <t>Guantes para limpieza</t>
  </si>
  <si>
    <t>Cuchara plasticas</t>
  </si>
  <si>
    <t>Tenedores plasticos</t>
  </si>
  <si>
    <t>Platos desechables No. 6</t>
  </si>
  <si>
    <t>Platos desechables No. 9</t>
  </si>
  <si>
    <t>Papel de Baño paquete de 12</t>
  </si>
  <si>
    <t>Endulzante Artificial 100/1</t>
  </si>
  <si>
    <t>Fundas negras para baño</t>
  </si>
  <si>
    <t>Periodo de adquisición</t>
  </si>
  <si>
    <t>Correspondiente al trimestre Enero - Marzo 2022</t>
  </si>
  <si>
    <t>Valor</t>
  </si>
  <si>
    <t>Autoridad Nacional de Asuntos Marítimos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</si>
</sst>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.5"/>
      <color theme="1"/>
      <name val="Calibri"/>
      <family val="2"/>
      <scheme val="minor"/>
    </font>
    <font>
      <sz val="12.5"/>
      <name val="Calibri"/>
      <family val="2"/>
      <scheme val="minor"/>
    </font>
    <font>
      <b/>
      <sz val="12.5"/>
      <color theme="1"/>
      <name val="Calibri"/>
      <family val="2"/>
      <scheme val="minor"/>
    </font>
    <font>
      <sz val="12.5"/>
      <color rgb="FFFF0000"/>
      <name val="Calibri"/>
      <family val="2"/>
      <scheme val="minor"/>
    </font>
    <font>
      <sz val="11"/>
      <name val="Calibri"/>
      <family val="2"/>
      <scheme val="minor"/>
    </font>
    <font>
      <sz val="12.5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6">
    <xf numFmtId="0" fontId="0" fillId="0" borderId="0" xfId="0"/>
    <xf numFmtId="43" fontId="0" fillId="0" borderId="0" xfId="1" applyFont="1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4" fontId="0" fillId="0" borderId="0" xfId="2" applyFont="1" applyFill="1"/>
    <xf numFmtId="0" fontId="7" fillId="0" borderId="0" xfId="0" applyFont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0" fontId="7" fillId="0" borderId="2" xfId="0" applyFont="1" applyBorder="1"/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44" fontId="7" fillId="0" borderId="2" xfId="2" applyFont="1" applyFill="1" applyBorder="1" applyAlignment="1">
      <alignment horizontal="center"/>
    </xf>
    <xf numFmtId="44" fontId="7" fillId="0" borderId="3" xfId="2" applyFont="1" applyFill="1" applyBorder="1" applyAlignment="1">
      <alignment horizontal="center"/>
    </xf>
    <xf numFmtId="44" fontId="0" fillId="0" borderId="0" xfId="0" applyNumberFormat="1"/>
    <xf numFmtId="0" fontId="8" fillId="0" borderId="2" xfId="0" applyFont="1" applyBorder="1"/>
    <xf numFmtId="0" fontId="4" fillId="0" borderId="0" xfId="0" applyFont="1"/>
    <xf numFmtId="43" fontId="4" fillId="0" borderId="0" xfId="1" applyFont="1" applyFill="1"/>
    <xf numFmtId="0" fontId="2" fillId="0" borderId="0" xfId="0" applyFont="1"/>
    <xf numFmtId="1" fontId="9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44" fontId="7" fillId="0" borderId="0" xfId="2" applyFont="1" applyFill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44" fontId="8" fillId="0" borderId="0" xfId="2" applyFont="1" applyFill="1" applyAlignment="1">
      <alignment horizontal="center"/>
    </xf>
    <xf numFmtId="44" fontId="8" fillId="0" borderId="3" xfId="2" applyFont="1" applyFill="1" applyBorder="1" applyAlignment="1">
      <alignment horizontal="center"/>
    </xf>
    <xf numFmtId="44" fontId="8" fillId="0" borderId="0" xfId="0" applyNumberFormat="1" applyFont="1" applyAlignment="1">
      <alignment horizontal="center"/>
    </xf>
    <xf numFmtId="9" fontId="0" fillId="0" borderId="0" xfId="0" applyNumberFormat="1"/>
    <xf numFmtId="1" fontId="7" fillId="0" borderId="4" xfId="0" applyNumberFormat="1" applyFont="1" applyBorder="1" applyAlignment="1">
      <alignment horizontal="center" vertical="center"/>
    </xf>
    <xf numFmtId="0" fontId="7" fillId="0" borderId="5" xfId="0" applyFont="1" applyBorder="1"/>
    <xf numFmtId="44" fontId="7" fillId="0" borderId="0" xfId="2" applyFont="1" applyFill="1" applyBorder="1" applyAlignment="1">
      <alignment horizontal="center"/>
    </xf>
    <xf numFmtId="44" fontId="7" fillId="0" borderId="6" xfId="2" applyFont="1" applyFill="1" applyBorder="1" applyAlignment="1">
      <alignment horizontal="center"/>
    </xf>
    <xf numFmtId="44" fontId="7" fillId="0" borderId="6" xfId="0" applyNumberFormat="1" applyFont="1" applyBorder="1" applyAlignment="1">
      <alignment horizontal="center"/>
    </xf>
    <xf numFmtId="9" fontId="0" fillId="0" borderId="0" xfId="0" applyNumberFormat="1" applyAlignment="1">
      <alignment horizontal="center"/>
    </xf>
    <xf numFmtId="44" fontId="0" fillId="0" borderId="0" xfId="2" applyFont="1" applyFill="1" applyBorder="1" applyAlignment="1">
      <alignment horizontal="center"/>
    </xf>
    <xf numFmtId="44" fontId="3" fillId="0" borderId="0" xfId="0" applyNumberFormat="1" applyFont="1" applyBorder="1" applyAlignment="1">
      <alignment horizontal="center"/>
    </xf>
    <xf numFmtId="44" fontId="0" fillId="0" borderId="0" xfId="2" applyFont="1" applyBorder="1" applyAlignment="1">
      <alignment horizontal="center"/>
    </xf>
    <xf numFmtId="44" fontId="3" fillId="0" borderId="0" xfId="0" applyNumberFormat="1" applyFont="1" applyBorder="1" applyAlignment="1">
      <alignment horizontal="center" vertical="center"/>
    </xf>
    <xf numFmtId="0" fontId="0" fillId="0" borderId="0" xfId="0" applyBorder="1"/>
    <xf numFmtId="0" fontId="4" fillId="0" borderId="0" xfId="0" applyFont="1" applyBorder="1"/>
    <xf numFmtId="0" fontId="2" fillId="0" borderId="0" xfId="0" applyFont="1" applyBorder="1"/>
    <xf numFmtId="43" fontId="0" fillId="0" borderId="0" xfId="1" applyFont="1" applyFill="1" applyBorder="1"/>
    <xf numFmtId="0" fontId="0" fillId="0" borderId="0" xfId="0" applyFill="1" applyBorder="1"/>
    <xf numFmtId="0" fontId="10" fillId="0" borderId="0" xfId="0" applyFont="1" applyFill="1" applyBorder="1"/>
    <xf numFmtId="14" fontId="10" fillId="0" borderId="0" xfId="0" applyNumberFormat="1" applyFont="1" applyFill="1" applyBorder="1"/>
    <xf numFmtId="1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44" fontId="10" fillId="0" borderId="0" xfId="2" applyFont="1" applyFill="1" applyBorder="1" applyAlignment="1">
      <alignment horizontal="center"/>
    </xf>
    <xf numFmtId="44" fontId="10" fillId="0" borderId="0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44" fontId="11" fillId="0" borderId="0" xfId="0" applyNumberFormat="1" applyFont="1" applyAlignment="1">
      <alignment horizontal="center"/>
    </xf>
    <xf numFmtId="43" fontId="11" fillId="0" borderId="0" xfId="1" applyFont="1" applyFill="1" applyAlignment="1">
      <alignment horizontal="center"/>
    </xf>
    <xf numFmtId="43" fontId="11" fillId="0" borderId="0" xfId="0" applyNumberFormat="1" applyFont="1" applyAlignment="1">
      <alignment horizontal="center"/>
    </xf>
    <xf numFmtId="43" fontId="11" fillId="0" borderId="0" xfId="0" applyNumberFormat="1" applyFont="1" applyFill="1" applyAlignment="1">
      <alignment horizontal="center"/>
    </xf>
    <xf numFmtId="44" fontId="12" fillId="0" borderId="0" xfId="2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14" fontId="8" fillId="0" borderId="0" xfId="0" applyNumberFormat="1" applyFont="1" applyAlignment="1">
      <alignment horizontal="right"/>
    </xf>
    <xf numFmtId="0" fontId="8" fillId="0" borderId="0" xfId="0" applyFon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 applyAlignment="1">
      <alignment horizontal="center"/>
    </xf>
    <xf numFmtId="44" fontId="0" fillId="0" borderId="0" xfId="0" applyNumberFormat="1" applyAlignment="1">
      <alignment horizontal="center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4" formatCode="_(&quot;$&quot;* #,##0.00_);_(&quot;$&quot;* \(#,##0.00\);_(&quot;$&quot;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numFmt numFmtId="19" formatCode="m/d/yyyy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.5"/>
        <color auto="1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theme="1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.5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.5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strike val="0"/>
        <outline val="0"/>
        <shadow val="0"/>
        <u val="none"/>
        <vertAlign val="baseline"/>
        <sz val="12.5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sz val="12.5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sz val="12.5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676276</xdr:colOff>
      <xdr:row>0</xdr:row>
      <xdr:rowOff>57150</xdr:rowOff>
    </xdr:from>
    <xdr:to>
      <xdr:col>2</xdr:col>
      <xdr:colOff>177091</xdr:colOff>
      <xdr:row>4</xdr:row>
      <xdr:rowOff>9525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15AF37B-3EC3-4919-BF40-770AA7A47F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676276" y="57150"/>
          <a:ext cx="1329615" cy="8667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7434228-78BC-4C89-981A-4EF45CB913AE}" name="Table1678" displayName="Table1678" ref="A6:I201" totalsRowCount="1" headerRowDxfId="18">
  <tableColumns count="9">
    <tableColumn id="1" xr3:uid="{0DC0E4F2-596F-4361-9575-055C195B9E0B}" name="Periodo de adquisición" dataDxfId="17" totalsRowDxfId="8"/>
    <tableColumn id="2" xr3:uid="{E383E81E-756E-4206-8086-FFE3C541273F}" name="Fecha de Registro" dataDxfId="16" totalsRowDxfId="7"/>
    <tableColumn id="3" xr3:uid="{92EADE34-47BF-42D5-880F-24791A7EEC75}" name="Código Institucional" dataDxfId="15" totalsRowDxfId="6"/>
    <tableColumn id="4" xr3:uid="{C4502230-8F81-49D1-9285-B88025276538}" name="Breve Descripción del Bien" dataDxfId="14" totalsRowDxfId="5"/>
    <tableColumn id="5" xr3:uid="{5605447F-947C-4C5F-92E5-E57016A0744F}" name="Existencia" dataDxfId="13" totalsRowDxfId="4">
      <calculatedColumnFormula>#REF!-#REF!</calculatedColumnFormula>
    </tableColumn>
    <tableColumn id="6" xr3:uid="{6FE72675-4790-4868-95FC-4EA906FA8EAB}" name="Medida" dataDxfId="12" totalsRowDxfId="3"/>
    <tableColumn id="7" xr3:uid="{3795D80D-C607-4499-83B0-AD55DD9DD600}" name="Valor" dataDxfId="11" totalsRowDxfId="2" totalsRowCellStyle="Currency"/>
    <tableColumn id="8" xr3:uid="{88F001B1-F667-418D-A5C2-B27C2C099E8F}" name="ITBS" dataDxfId="10" totalsRowDxfId="1" totalsRowCellStyle="Currency">
      <calculatedColumnFormula>G7*18%*E7</calculatedColumnFormula>
    </tableColumn>
    <tableColumn id="9" xr3:uid="{034BFF2F-55C0-4125-B89F-C68BBF1DA5B5}" name="Valores RD$" totalsRowFunction="sum" dataDxfId="9" totalsRowDxfId="0">
      <calculatedColumnFormula>E7*G7+H7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4E1E9-358F-4748-AE5B-AAD6E120B445}">
  <sheetPr>
    <pageSetUpPr fitToPage="1"/>
  </sheetPr>
  <dimension ref="A1:Z212"/>
  <sheetViews>
    <sheetView tabSelected="1" zoomScaleNormal="100" workbookViewId="0">
      <selection activeCell="I9" sqref="I9"/>
    </sheetView>
  </sheetViews>
  <sheetFormatPr defaultColWidth="9.140625" defaultRowHeight="15" x14ac:dyDescent="0.25"/>
  <cols>
    <col min="1" max="2" width="13.7109375" style="58" bestFit="1" customWidth="1"/>
    <col min="3" max="3" width="13.85546875" style="2" bestFit="1" customWidth="1"/>
    <col min="4" max="4" width="44.5703125" bestFit="1" customWidth="1"/>
    <col min="5" max="5" width="11.28515625" style="3" bestFit="1" customWidth="1"/>
    <col min="6" max="6" width="15.42578125" style="3" bestFit="1" customWidth="1"/>
    <col min="7" max="7" width="14.28515625" style="3" bestFit="1" customWidth="1"/>
    <col min="8" max="8" width="12.85546875" style="3" bestFit="1" customWidth="1"/>
    <col min="9" max="9" width="14.42578125" style="48" bestFit="1" customWidth="1"/>
    <col min="12" max="12" width="14" customWidth="1"/>
    <col min="13" max="13" width="12.5703125" bestFit="1" customWidth="1"/>
    <col min="14" max="14" width="35.85546875" customWidth="1"/>
    <col min="15" max="15" width="12.5703125" style="37" customWidth="1"/>
    <col min="16" max="16" width="10.5703125" customWidth="1"/>
    <col min="17" max="17" width="10.5703125" bestFit="1" customWidth="1"/>
    <col min="19" max="19" width="13.5703125" customWidth="1"/>
    <col min="20" max="20" width="11.42578125" customWidth="1"/>
    <col min="21" max="21" width="19.140625" style="1" customWidth="1"/>
    <col min="26" max="26" width="17.5703125" customWidth="1"/>
  </cols>
  <sheetData>
    <row r="1" spans="1:17" ht="23.25" x14ac:dyDescent="0.35">
      <c r="A1" s="65" t="s">
        <v>205</v>
      </c>
      <c r="B1" s="65"/>
      <c r="C1" s="65"/>
      <c r="D1" s="65"/>
      <c r="E1" s="65"/>
      <c r="F1" s="65"/>
      <c r="G1" s="65"/>
      <c r="H1" s="65"/>
      <c r="I1" s="65"/>
      <c r="O1" s="33"/>
    </row>
    <row r="2" spans="1:17" ht="18.75" x14ac:dyDescent="0.3">
      <c r="A2" s="63" t="s">
        <v>0</v>
      </c>
      <c r="B2" s="63"/>
      <c r="C2" s="63"/>
      <c r="D2" s="63"/>
      <c r="E2" s="63"/>
      <c r="F2" s="63"/>
      <c r="G2" s="63"/>
      <c r="H2" s="63"/>
      <c r="I2" s="63"/>
      <c r="O2" s="33"/>
    </row>
    <row r="3" spans="1:17" x14ac:dyDescent="0.25">
      <c r="A3" s="64" t="s">
        <v>1</v>
      </c>
      <c r="B3" s="64"/>
      <c r="C3" s="64"/>
      <c r="D3" s="64"/>
      <c r="E3" s="64"/>
      <c r="F3" s="64"/>
      <c r="G3" s="64"/>
      <c r="H3" s="64"/>
      <c r="I3" s="64"/>
      <c r="O3" s="33"/>
    </row>
    <row r="4" spans="1:17" x14ac:dyDescent="0.25">
      <c r="A4" s="64" t="s">
        <v>203</v>
      </c>
      <c r="B4" s="64"/>
      <c r="C4" s="64"/>
      <c r="D4" s="64"/>
      <c r="E4" s="64"/>
      <c r="F4" s="64"/>
      <c r="G4" s="64"/>
      <c r="H4" s="64"/>
      <c r="I4" s="64"/>
      <c r="O4" s="34"/>
    </row>
    <row r="5" spans="1:17" x14ac:dyDescent="0.25">
      <c r="A5" s="62"/>
      <c r="B5" s="62"/>
      <c r="C5" s="62"/>
      <c r="D5" s="62"/>
      <c r="E5" s="62"/>
      <c r="F5" s="62"/>
      <c r="G5" s="62"/>
      <c r="H5" s="62"/>
      <c r="I5" s="62"/>
      <c r="N5" s="4"/>
      <c r="O5" s="35"/>
      <c r="Q5" s="4"/>
    </row>
    <row r="6" spans="1:17" ht="41.25" customHeight="1" x14ac:dyDescent="0.25">
      <c r="A6" s="5" t="s">
        <v>202</v>
      </c>
      <c r="B6" s="5" t="s">
        <v>2</v>
      </c>
      <c r="C6" s="5" t="s">
        <v>3</v>
      </c>
      <c r="D6" s="5" t="s">
        <v>4</v>
      </c>
      <c r="E6" s="5" t="s">
        <v>5</v>
      </c>
      <c r="F6" s="5" t="s">
        <v>6</v>
      </c>
      <c r="G6" s="5" t="s">
        <v>204</v>
      </c>
      <c r="H6" s="5" t="s">
        <v>7</v>
      </c>
      <c r="I6" s="53" t="s">
        <v>8</v>
      </c>
      <c r="O6" s="36"/>
    </row>
    <row r="7" spans="1:17" ht="17.25" x14ac:dyDescent="0.3">
      <c r="A7" s="54">
        <v>43594</v>
      </c>
      <c r="B7" s="54">
        <v>44315</v>
      </c>
      <c r="C7" s="6">
        <v>1000</v>
      </c>
      <c r="D7" s="7" t="s">
        <v>9</v>
      </c>
      <c r="E7" s="8">
        <v>40</v>
      </c>
      <c r="F7" s="9" t="s">
        <v>10</v>
      </c>
      <c r="G7" s="10">
        <v>175</v>
      </c>
      <c r="H7" s="11">
        <f t="shared" ref="H7:H38" si="0">G7*18%*E7</f>
        <v>1260</v>
      </c>
      <c r="I7" s="25">
        <f t="shared" ref="I7:I38" si="1">E7*G7+H7</f>
        <v>8260</v>
      </c>
      <c r="L7" s="12"/>
      <c r="M7" s="12"/>
    </row>
    <row r="8" spans="1:17" ht="17.25" x14ac:dyDescent="0.3">
      <c r="A8" s="54">
        <v>43594</v>
      </c>
      <c r="B8" s="54">
        <v>44315</v>
      </c>
      <c r="C8" s="6">
        <v>1001</v>
      </c>
      <c r="D8" s="7" t="s">
        <v>11</v>
      </c>
      <c r="E8" s="8">
        <v>14</v>
      </c>
      <c r="F8" s="9" t="s">
        <v>10</v>
      </c>
      <c r="G8" s="10">
        <v>200.5</v>
      </c>
      <c r="H8" s="11">
        <f t="shared" si="0"/>
        <v>505.25999999999993</v>
      </c>
      <c r="I8" s="25">
        <f t="shared" si="1"/>
        <v>3312.2599999999998</v>
      </c>
    </row>
    <row r="9" spans="1:17" ht="17.25" x14ac:dyDescent="0.3">
      <c r="A9" s="54">
        <v>43594</v>
      </c>
      <c r="B9" s="54">
        <v>43717</v>
      </c>
      <c r="C9" s="6">
        <v>1002</v>
      </c>
      <c r="D9" s="7" t="s">
        <v>12</v>
      </c>
      <c r="E9" s="8">
        <v>38</v>
      </c>
      <c r="F9" s="9" t="s">
        <v>10</v>
      </c>
      <c r="G9" s="10">
        <v>218</v>
      </c>
      <c r="H9" s="11">
        <f t="shared" si="0"/>
        <v>1491.1200000000001</v>
      </c>
      <c r="I9" s="25">
        <f t="shared" si="1"/>
        <v>9775.1200000000008</v>
      </c>
    </row>
    <row r="10" spans="1:17" ht="17.25" x14ac:dyDescent="0.3">
      <c r="A10" s="54">
        <v>43594</v>
      </c>
      <c r="B10" s="54">
        <v>43717</v>
      </c>
      <c r="C10" s="6">
        <v>1003</v>
      </c>
      <c r="D10" s="7" t="s">
        <v>13</v>
      </c>
      <c r="E10" s="8">
        <v>3</v>
      </c>
      <c r="F10" s="9" t="s">
        <v>10</v>
      </c>
      <c r="G10" s="10">
        <v>330.75</v>
      </c>
      <c r="H10" s="11">
        <f t="shared" si="0"/>
        <v>178.60499999999999</v>
      </c>
      <c r="I10" s="25">
        <f t="shared" si="1"/>
        <v>1170.855</v>
      </c>
    </row>
    <row r="11" spans="1:17" ht="17.25" x14ac:dyDescent="0.3">
      <c r="A11" s="54">
        <v>43594</v>
      </c>
      <c r="B11" s="54">
        <v>43717</v>
      </c>
      <c r="C11" s="6">
        <v>1004</v>
      </c>
      <c r="D11" s="7" t="s">
        <v>14</v>
      </c>
      <c r="E11" s="8">
        <v>4</v>
      </c>
      <c r="F11" s="9" t="s">
        <v>10</v>
      </c>
      <c r="G11" s="10">
        <v>430</v>
      </c>
      <c r="H11" s="11">
        <f t="shared" si="0"/>
        <v>309.59999999999997</v>
      </c>
      <c r="I11" s="25">
        <f t="shared" si="1"/>
        <v>2029.6</v>
      </c>
    </row>
    <row r="12" spans="1:17" ht="17.25" x14ac:dyDescent="0.3">
      <c r="A12" s="54">
        <v>43594</v>
      </c>
      <c r="B12" s="54">
        <v>43717</v>
      </c>
      <c r="C12" s="6">
        <v>1005</v>
      </c>
      <c r="D12" s="7" t="s">
        <v>15</v>
      </c>
      <c r="E12" s="8">
        <v>3</v>
      </c>
      <c r="F12" s="9" t="s">
        <v>10</v>
      </c>
      <c r="G12" s="10">
        <v>525</v>
      </c>
      <c r="H12" s="11">
        <f t="shared" si="0"/>
        <v>283.5</v>
      </c>
      <c r="I12" s="25">
        <f t="shared" si="1"/>
        <v>1858.5</v>
      </c>
    </row>
    <row r="13" spans="1:17" ht="17.25" x14ac:dyDescent="0.3">
      <c r="A13" s="54">
        <v>43594</v>
      </c>
      <c r="B13" s="54">
        <v>43717</v>
      </c>
      <c r="C13" s="6">
        <v>1006</v>
      </c>
      <c r="D13" s="7" t="s">
        <v>16</v>
      </c>
      <c r="E13" s="8">
        <v>4</v>
      </c>
      <c r="F13" s="9" t="s">
        <v>10</v>
      </c>
      <c r="G13" s="10">
        <v>490</v>
      </c>
      <c r="H13" s="11">
        <f t="shared" si="0"/>
        <v>352.8</v>
      </c>
      <c r="I13" s="25">
        <f t="shared" si="1"/>
        <v>2312.8000000000002</v>
      </c>
    </row>
    <row r="14" spans="1:17" ht="17.25" hidden="1" x14ac:dyDescent="0.3">
      <c r="A14" s="54">
        <v>43594</v>
      </c>
      <c r="B14" s="54">
        <v>43717</v>
      </c>
      <c r="C14" s="6">
        <v>1007</v>
      </c>
      <c r="D14" s="7" t="s">
        <v>17</v>
      </c>
      <c r="E14" s="8" t="e">
        <f>#REF!-#REF!</f>
        <v>#REF!</v>
      </c>
      <c r="F14" s="9" t="s">
        <v>10</v>
      </c>
      <c r="G14" s="10">
        <v>84</v>
      </c>
      <c r="H14" s="11" t="e">
        <f t="shared" si="0"/>
        <v>#REF!</v>
      </c>
      <c r="I14" s="25" t="e">
        <f t="shared" si="1"/>
        <v>#REF!</v>
      </c>
    </row>
    <row r="15" spans="1:17" ht="17.25" hidden="1" x14ac:dyDescent="0.3">
      <c r="A15" s="54">
        <v>43594</v>
      </c>
      <c r="B15" s="54">
        <v>43717</v>
      </c>
      <c r="C15" s="6">
        <v>1008</v>
      </c>
      <c r="D15" s="7"/>
      <c r="E15" s="8" t="e">
        <f>#REF!-#REF!</f>
        <v>#REF!</v>
      </c>
      <c r="F15" s="9"/>
      <c r="G15" s="10"/>
      <c r="H15" s="11" t="e">
        <f t="shared" si="0"/>
        <v>#REF!</v>
      </c>
      <c r="I15" s="25" t="e">
        <f t="shared" si="1"/>
        <v>#REF!</v>
      </c>
    </row>
    <row r="16" spans="1:17" ht="17.25" hidden="1" x14ac:dyDescent="0.3">
      <c r="A16" s="54">
        <v>43594</v>
      </c>
      <c r="B16" s="54">
        <v>43717</v>
      </c>
      <c r="C16" s="6">
        <v>1009</v>
      </c>
      <c r="D16" s="7"/>
      <c r="E16" s="8" t="e">
        <f>#REF!-#REF!</f>
        <v>#REF!</v>
      </c>
      <c r="F16" s="9"/>
      <c r="G16" s="10"/>
      <c r="H16" s="11" t="e">
        <f t="shared" si="0"/>
        <v>#REF!</v>
      </c>
      <c r="I16" s="25" t="e">
        <f t="shared" si="1"/>
        <v>#REF!</v>
      </c>
    </row>
    <row r="17" spans="1:21" ht="17.25" x14ac:dyDescent="0.3">
      <c r="A17" s="54">
        <v>43594</v>
      </c>
      <c r="B17" s="54">
        <v>44315</v>
      </c>
      <c r="C17" s="6">
        <v>1010</v>
      </c>
      <c r="D17" s="7" t="s">
        <v>18</v>
      </c>
      <c r="E17" s="8">
        <v>115</v>
      </c>
      <c r="F17" s="9" t="s">
        <v>19</v>
      </c>
      <c r="G17" s="10">
        <v>1.1000000000000001</v>
      </c>
      <c r="H17" s="11">
        <f t="shared" si="0"/>
        <v>22.77</v>
      </c>
      <c r="I17" s="25">
        <f t="shared" si="1"/>
        <v>149.27000000000001</v>
      </c>
    </row>
    <row r="18" spans="1:21" ht="17.25" x14ac:dyDescent="0.3">
      <c r="A18" s="54">
        <v>43594</v>
      </c>
      <c r="B18" s="54">
        <v>43717</v>
      </c>
      <c r="C18" s="6">
        <v>1011</v>
      </c>
      <c r="D18" s="7" t="s">
        <v>20</v>
      </c>
      <c r="E18" s="8">
        <v>357</v>
      </c>
      <c r="F18" s="9" t="s">
        <v>19</v>
      </c>
      <c r="G18" s="10">
        <v>3.58</v>
      </c>
      <c r="H18" s="11">
        <f t="shared" si="0"/>
        <v>230.05079999999998</v>
      </c>
      <c r="I18" s="25">
        <f t="shared" si="1"/>
        <v>1508.1107999999999</v>
      </c>
    </row>
    <row r="19" spans="1:21" ht="17.25" x14ac:dyDescent="0.3">
      <c r="A19" s="54">
        <v>43594</v>
      </c>
      <c r="B19" s="54">
        <v>44315</v>
      </c>
      <c r="C19" s="6">
        <v>1012</v>
      </c>
      <c r="D19" s="7" t="s">
        <v>21</v>
      </c>
      <c r="E19" s="8">
        <v>175</v>
      </c>
      <c r="F19" s="9" t="s">
        <v>19</v>
      </c>
      <c r="G19" s="10">
        <v>1.52</v>
      </c>
      <c r="H19" s="11">
        <f t="shared" si="0"/>
        <v>47.88</v>
      </c>
      <c r="I19" s="25">
        <f t="shared" si="1"/>
        <v>313.88</v>
      </c>
      <c r="K19" s="12"/>
    </row>
    <row r="20" spans="1:21" ht="17.25" x14ac:dyDescent="0.3">
      <c r="A20" s="54">
        <v>43594</v>
      </c>
      <c r="B20" s="54">
        <v>44315</v>
      </c>
      <c r="C20" s="6">
        <v>1013</v>
      </c>
      <c r="D20" s="7" t="s">
        <v>22</v>
      </c>
      <c r="E20" s="8">
        <v>200</v>
      </c>
      <c r="F20" s="9" t="s">
        <v>19</v>
      </c>
      <c r="G20" s="10">
        <v>2.8</v>
      </c>
      <c r="H20" s="11">
        <f t="shared" si="0"/>
        <v>100.8</v>
      </c>
      <c r="I20" s="25">
        <f t="shared" si="1"/>
        <v>660.8</v>
      </c>
    </row>
    <row r="21" spans="1:21" ht="17.25" x14ac:dyDescent="0.3">
      <c r="A21" s="54">
        <v>43594</v>
      </c>
      <c r="B21" s="54">
        <v>43717</v>
      </c>
      <c r="C21" s="6">
        <v>1014</v>
      </c>
      <c r="D21" s="7" t="s">
        <v>23</v>
      </c>
      <c r="E21" s="8">
        <v>1</v>
      </c>
      <c r="F21" s="9" t="s">
        <v>24</v>
      </c>
      <c r="G21" s="10">
        <v>160.15</v>
      </c>
      <c r="H21" s="11">
        <f t="shared" si="0"/>
        <v>28.826999999999998</v>
      </c>
      <c r="I21" s="25">
        <f t="shared" si="1"/>
        <v>188.977</v>
      </c>
    </row>
    <row r="22" spans="1:21" ht="17.25" hidden="1" x14ac:dyDescent="0.3">
      <c r="A22" s="54">
        <v>43594</v>
      </c>
      <c r="B22" s="54">
        <v>43717</v>
      </c>
      <c r="C22" s="6">
        <v>1015</v>
      </c>
      <c r="D22" s="7" t="s">
        <v>25</v>
      </c>
      <c r="E22" s="8" t="e">
        <f>#REF!-#REF!</f>
        <v>#REF!</v>
      </c>
      <c r="F22" s="9" t="s">
        <v>19</v>
      </c>
      <c r="G22" s="10">
        <v>32.15</v>
      </c>
      <c r="H22" s="11" t="e">
        <f t="shared" si="0"/>
        <v>#REF!</v>
      </c>
      <c r="I22" s="25" t="e">
        <f t="shared" si="1"/>
        <v>#REF!</v>
      </c>
    </row>
    <row r="23" spans="1:21" ht="17.25" x14ac:dyDescent="0.3">
      <c r="A23" s="54">
        <v>43594</v>
      </c>
      <c r="B23" s="54">
        <v>43717</v>
      </c>
      <c r="C23" s="6">
        <v>1016</v>
      </c>
      <c r="D23" s="7" t="s">
        <v>26</v>
      </c>
      <c r="E23" s="8">
        <v>169</v>
      </c>
      <c r="F23" s="9" t="s">
        <v>19</v>
      </c>
      <c r="G23" s="10">
        <v>28</v>
      </c>
      <c r="H23" s="11">
        <f t="shared" si="0"/>
        <v>851.76</v>
      </c>
      <c r="I23" s="25">
        <f t="shared" si="1"/>
        <v>5583.76</v>
      </c>
    </row>
    <row r="24" spans="1:21" ht="17.25" x14ac:dyDescent="0.3">
      <c r="A24" s="54">
        <v>43594</v>
      </c>
      <c r="B24" s="54">
        <v>44315</v>
      </c>
      <c r="C24" s="6">
        <v>1017</v>
      </c>
      <c r="D24" s="7" t="s">
        <v>27</v>
      </c>
      <c r="E24" s="8">
        <v>12</v>
      </c>
      <c r="F24" s="9" t="s">
        <v>24</v>
      </c>
      <c r="G24" s="10">
        <v>130</v>
      </c>
      <c r="H24" s="11">
        <f t="shared" si="0"/>
        <v>280.79999999999995</v>
      </c>
      <c r="I24" s="25">
        <f t="shared" si="1"/>
        <v>1840.8</v>
      </c>
    </row>
    <row r="25" spans="1:21" ht="17.25" hidden="1" x14ac:dyDescent="0.3">
      <c r="A25" s="54">
        <v>43594</v>
      </c>
      <c r="B25" s="54">
        <v>43717</v>
      </c>
      <c r="C25" s="6">
        <v>1018</v>
      </c>
      <c r="D25" s="7" t="s">
        <v>28</v>
      </c>
      <c r="E25" s="8" t="e">
        <f>#REF!-#REF!</f>
        <v>#REF!</v>
      </c>
      <c r="F25" s="9" t="s">
        <v>19</v>
      </c>
      <c r="G25" s="10">
        <v>30</v>
      </c>
      <c r="H25" s="11" t="e">
        <f t="shared" si="0"/>
        <v>#REF!</v>
      </c>
      <c r="I25" s="25" t="e">
        <f t="shared" si="1"/>
        <v>#REF!</v>
      </c>
    </row>
    <row r="26" spans="1:21" ht="17.25" x14ac:dyDescent="0.3">
      <c r="A26" s="54">
        <v>43594</v>
      </c>
      <c r="B26" s="54">
        <v>44315</v>
      </c>
      <c r="C26" s="6">
        <v>1019</v>
      </c>
      <c r="D26" s="7" t="s">
        <v>29</v>
      </c>
      <c r="E26" s="8">
        <v>233</v>
      </c>
      <c r="F26" s="9" t="s">
        <v>19</v>
      </c>
      <c r="G26" s="10">
        <v>1.1000000000000001</v>
      </c>
      <c r="H26" s="11">
        <f t="shared" si="0"/>
        <v>46.134</v>
      </c>
      <c r="I26" s="25">
        <f t="shared" si="1"/>
        <v>302.43400000000003</v>
      </c>
    </row>
    <row r="27" spans="1:21" ht="17.25" hidden="1" x14ac:dyDescent="0.3">
      <c r="A27" s="54">
        <v>43594</v>
      </c>
      <c r="B27" s="54">
        <v>43717</v>
      </c>
      <c r="C27" s="6">
        <v>1020</v>
      </c>
      <c r="D27" s="7" t="s">
        <v>30</v>
      </c>
      <c r="E27" s="8" t="e">
        <f>#REF!-#REF!</f>
        <v>#REF!</v>
      </c>
      <c r="F27" s="9" t="s">
        <v>19</v>
      </c>
      <c r="G27" s="10">
        <v>3.15</v>
      </c>
      <c r="H27" s="11" t="e">
        <f t="shared" si="0"/>
        <v>#REF!</v>
      </c>
      <c r="I27" s="25" t="e">
        <f t="shared" si="1"/>
        <v>#REF!</v>
      </c>
    </row>
    <row r="28" spans="1:21" ht="17.25" x14ac:dyDescent="0.3">
      <c r="A28" s="54">
        <v>43594</v>
      </c>
      <c r="B28" s="54">
        <v>43717</v>
      </c>
      <c r="C28" s="6">
        <v>1021</v>
      </c>
      <c r="D28" s="13" t="s">
        <v>31</v>
      </c>
      <c r="E28" s="8">
        <v>245</v>
      </c>
      <c r="F28" s="9" t="s">
        <v>19</v>
      </c>
      <c r="G28" s="10">
        <v>2.88</v>
      </c>
      <c r="H28" s="11">
        <f t="shared" si="0"/>
        <v>127.008</v>
      </c>
      <c r="I28" s="25">
        <f t="shared" si="1"/>
        <v>832.60800000000006</v>
      </c>
    </row>
    <row r="29" spans="1:21" ht="17.25" hidden="1" x14ac:dyDescent="0.3">
      <c r="A29" s="54">
        <v>43594</v>
      </c>
      <c r="B29" s="54">
        <v>43717</v>
      </c>
      <c r="C29" s="6">
        <v>1022</v>
      </c>
      <c r="D29" s="7" t="s">
        <v>32</v>
      </c>
      <c r="E29" s="8" t="e">
        <f>#REF!-#REF!</f>
        <v>#REF!</v>
      </c>
      <c r="F29" s="9" t="s">
        <v>19</v>
      </c>
      <c r="G29" s="10"/>
      <c r="H29" s="11" t="e">
        <f t="shared" si="0"/>
        <v>#REF!</v>
      </c>
      <c r="I29" s="25" t="e">
        <f t="shared" si="1"/>
        <v>#REF!</v>
      </c>
    </row>
    <row r="30" spans="1:21" ht="17.25" hidden="1" x14ac:dyDescent="0.3">
      <c r="A30" s="54">
        <v>43594</v>
      </c>
      <c r="B30" s="54">
        <v>43717</v>
      </c>
      <c r="C30" s="6">
        <v>1023</v>
      </c>
      <c r="D30" s="7" t="s">
        <v>33</v>
      </c>
      <c r="E30" s="8" t="e">
        <f>#REF!-#REF!</f>
        <v>#REF!</v>
      </c>
      <c r="F30" s="9" t="s">
        <v>19</v>
      </c>
      <c r="G30" s="10"/>
      <c r="H30" s="11" t="e">
        <f t="shared" si="0"/>
        <v>#REF!</v>
      </c>
      <c r="I30" s="25" t="e">
        <f t="shared" si="1"/>
        <v>#REF!</v>
      </c>
    </row>
    <row r="31" spans="1:21" ht="17.25" x14ac:dyDescent="0.3">
      <c r="A31" s="54">
        <v>43594</v>
      </c>
      <c r="B31" s="54">
        <v>44315</v>
      </c>
      <c r="C31" s="6">
        <v>1024</v>
      </c>
      <c r="D31" s="7" t="s">
        <v>34</v>
      </c>
      <c r="E31" s="8">
        <v>63</v>
      </c>
      <c r="F31" s="9" t="s">
        <v>19</v>
      </c>
      <c r="G31" s="10">
        <v>18</v>
      </c>
      <c r="H31" s="11">
        <f t="shared" si="0"/>
        <v>204.11999999999998</v>
      </c>
      <c r="I31" s="25">
        <f t="shared" si="1"/>
        <v>1338.12</v>
      </c>
      <c r="K31" s="14"/>
      <c r="L31" s="14"/>
      <c r="M31" s="14"/>
      <c r="N31" s="14"/>
      <c r="O31" s="38"/>
      <c r="P31" s="14"/>
      <c r="Q31" s="14"/>
      <c r="R31" s="14"/>
      <c r="S31" s="14"/>
      <c r="T31" s="14"/>
      <c r="U31" s="15"/>
    </row>
    <row r="32" spans="1:21" ht="17.25" x14ac:dyDescent="0.3">
      <c r="A32" s="54">
        <v>43594</v>
      </c>
      <c r="B32" s="54">
        <v>44315</v>
      </c>
      <c r="C32" s="6">
        <v>1025</v>
      </c>
      <c r="D32" s="7" t="s">
        <v>35</v>
      </c>
      <c r="E32" s="8">
        <v>109</v>
      </c>
      <c r="F32" s="9" t="s">
        <v>19</v>
      </c>
      <c r="G32" s="10">
        <v>18</v>
      </c>
      <c r="H32" s="11">
        <f t="shared" si="0"/>
        <v>353.15999999999997</v>
      </c>
      <c r="I32" s="25">
        <f t="shared" si="1"/>
        <v>2315.16</v>
      </c>
      <c r="K32" s="16"/>
      <c r="L32" s="16"/>
      <c r="M32" s="16"/>
      <c r="N32" s="16"/>
      <c r="O32" s="39"/>
      <c r="P32" s="16"/>
      <c r="Q32" s="16"/>
      <c r="R32" s="16"/>
      <c r="S32" s="16"/>
      <c r="T32" s="16"/>
      <c r="U32" s="16"/>
    </row>
    <row r="33" spans="1:21" ht="17.25" x14ac:dyDescent="0.3">
      <c r="A33" s="54">
        <v>43594</v>
      </c>
      <c r="B33" s="54">
        <v>44315</v>
      </c>
      <c r="C33" s="6">
        <v>1026</v>
      </c>
      <c r="D33" s="7" t="s">
        <v>36</v>
      </c>
      <c r="E33" s="8">
        <v>80</v>
      </c>
      <c r="F33" s="9" t="s">
        <v>19</v>
      </c>
      <c r="G33" s="10">
        <v>18</v>
      </c>
      <c r="H33" s="11">
        <f t="shared" si="0"/>
        <v>259.2</v>
      </c>
      <c r="I33" s="25">
        <f t="shared" si="1"/>
        <v>1699.2</v>
      </c>
      <c r="K33" s="14"/>
      <c r="L33" s="14"/>
      <c r="M33" s="14"/>
      <c r="N33" s="14"/>
      <c r="O33" s="38"/>
      <c r="P33" s="14"/>
      <c r="Q33" s="14"/>
      <c r="R33" s="14"/>
      <c r="S33" s="14"/>
      <c r="T33" s="14"/>
      <c r="U33" s="15"/>
    </row>
    <row r="34" spans="1:21" ht="17.25" x14ac:dyDescent="0.3">
      <c r="A34" s="54">
        <v>43594</v>
      </c>
      <c r="B34" s="54">
        <v>43717</v>
      </c>
      <c r="C34" s="6">
        <v>1028</v>
      </c>
      <c r="D34" s="7" t="s">
        <v>37</v>
      </c>
      <c r="E34" s="8">
        <v>20</v>
      </c>
      <c r="F34" s="9" t="s">
        <v>19</v>
      </c>
      <c r="G34" s="10">
        <v>184</v>
      </c>
      <c r="H34" s="11">
        <f t="shared" si="0"/>
        <v>662.4</v>
      </c>
      <c r="I34" s="25">
        <f t="shared" si="1"/>
        <v>4342.3999999999996</v>
      </c>
      <c r="K34" s="14"/>
      <c r="L34" s="14"/>
      <c r="M34" s="14"/>
      <c r="N34" s="14"/>
      <c r="O34" s="38"/>
      <c r="P34" s="14"/>
      <c r="Q34" s="14"/>
      <c r="R34" s="14"/>
      <c r="S34" s="14"/>
      <c r="T34" s="14"/>
      <c r="U34" s="15"/>
    </row>
    <row r="35" spans="1:21" ht="17.25" x14ac:dyDescent="0.3">
      <c r="A35" s="54">
        <v>43594</v>
      </c>
      <c r="B35" s="54">
        <v>43717</v>
      </c>
      <c r="C35" s="6">
        <v>1029</v>
      </c>
      <c r="D35" s="7" t="s">
        <v>38</v>
      </c>
      <c r="E35" s="8">
        <v>49</v>
      </c>
      <c r="F35" s="9" t="s">
        <v>19</v>
      </c>
      <c r="G35" s="10">
        <v>18</v>
      </c>
      <c r="H35" s="11">
        <f t="shared" si="0"/>
        <v>158.76</v>
      </c>
      <c r="I35" s="25">
        <f t="shared" si="1"/>
        <v>1040.76</v>
      </c>
      <c r="K35" s="14"/>
      <c r="L35" s="14"/>
      <c r="M35" s="14"/>
      <c r="N35" s="14"/>
      <c r="O35" s="38"/>
      <c r="P35" s="14"/>
      <c r="Q35" s="14"/>
      <c r="R35" s="14"/>
      <c r="S35" s="14"/>
      <c r="T35" s="14"/>
      <c r="U35" s="15"/>
    </row>
    <row r="36" spans="1:21" ht="17.25" x14ac:dyDescent="0.3">
      <c r="A36" s="54">
        <v>43594</v>
      </c>
      <c r="B36" s="54">
        <v>43717</v>
      </c>
      <c r="C36" s="6">
        <v>1030</v>
      </c>
      <c r="D36" s="7" t="s">
        <v>39</v>
      </c>
      <c r="E36" s="8">
        <v>12</v>
      </c>
      <c r="F36" s="9" t="s">
        <v>19</v>
      </c>
      <c r="G36" s="10">
        <v>18</v>
      </c>
      <c r="H36" s="11">
        <f t="shared" si="0"/>
        <v>38.879999999999995</v>
      </c>
      <c r="I36" s="25">
        <f t="shared" si="1"/>
        <v>254.88</v>
      </c>
      <c r="K36" s="14"/>
      <c r="L36" s="14"/>
      <c r="M36" s="14"/>
      <c r="N36" s="14"/>
      <c r="O36" s="38"/>
      <c r="P36" s="14"/>
      <c r="Q36" s="14"/>
      <c r="R36" s="14"/>
      <c r="S36" s="14"/>
      <c r="T36" s="14"/>
      <c r="U36" s="15"/>
    </row>
    <row r="37" spans="1:21" ht="17.25" x14ac:dyDescent="0.3">
      <c r="A37" s="54">
        <v>43594</v>
      </c>
      <c r="B37" s="54">
        <v>44315</v>
      </c>
      <c r="C37" s="6">
        <v>1031</v>
      </c>
      <c r="D37" s="7" t="s">
        <v>40</v>
      </c>
      <c r="E37" s="8">
        <v>68</v>
      </c>
      <c r="F37" s="9" t="s">
        <v>19</v>
      </c>
      <c r="G37" s="10">
        <v>5.88</v>
      </c>
      <c r="H37" s="11">
        <f t="shared" si="0"/>
        <v>71.971199999999996</v>
      </c>
      <c r="I37" s="25">
        <f t="shared" si="1"/>
        <v>471.81119999999999</v>
      </c>
      <c r="K37" s="14"/>
      <c r="L37" s="14"/>
      <c r="M37" s="14"/>
      <c r="N37" s="14"/>
      <c r="O37" s="38"/>
      <c r="P37" s="14"/>
      <c r="Q37" s="14"/>
      <c r="R37" s="14"/>
      <c r="S37" s="14"/>
      <c r="T37" s="14"/>
      <c r="U37" s="15"/>
    </row>
    <row r="38" spans="1:21" ht="17.25" x14ac:dyDescent="0.3">
      <c r="A38" s="54">
        <v>43594</v>
      </c>
      <c r="B38" s="54">
        <v>44315</v>
      </c>
      <c r="C38" s="6">
        <v>1032</v>
      </c>
      <c r="D38" s="7" t="s">
        <v>41</v>
      </c>
      <c r="E38" s="8">
        <v>19</v>
      </c>
      <c r="F38" s="9" t="s">
        <v>19</v>
      </c>
      <c r="G38" s="10">
        <v>195.5</v>
      </c>
      <c r="H38" s="11">
        <f t="shared" si="0"/>
        <v>668.6099999999999</v>
      </c>
      <c r="I38" s="25">
        <f t="shared" si="1"/>
        <v>4383.1099999999997</v>
      </c>
    </row>
    <row r="39" spans="1:21" ht="17.25" x14ac:dyDescent="0.3">
      <c r="A39" s="54">
        <v>43594</v>
      </c>
      <c r="B39" s="54">
        <v>44315</v>
      </c>
      <c r="C39" s="6">
        <v>1033</v>
      </c>
      <c r="D39" s="7" t="s">
        <v>42</v>
      </c>
      <c r="E39" s="8">
        <v>18</v>
      </c>
      <c r="F39" s="9" t="s">
        <v>19</v>
      </c>
      <c r="G39" s="10">
        <v>24.58</v>
      </c>
      <c r="H39" s="11">
        <f t="shared" ref="H39:H70" si="2">G39*18%*E39</f>
        <v>79.639199999999988</v>
      </c>
      <c r="I39" s="25">
        <f t="shared" ref="I39:I70" si="3">E39*G39+H39</f>
        <v>522.0791999999999</v>
      </c>
    </row>
    <row r="40" spans="1:21" ht="17.25" x14ac:dyDescent="0.3">
      <c r="A40" s="54">
        <v>43594</v>
      </c>
      <c r="B40" s="54">
        <v>44315</v>
      </c>
      <c r="C40" s="6">
        <v>1034</v>
      </c>
      <c r="D40" s="7" t="s">
        <v>43</v>
      </c>
      <c r="E40" s="8">
        <v>32</v>
      </c>
      <c r="F40" s="9" t="s">
        <v>19</v>
      </c>
      <c r="G40" s="10">
        <v>24</v>
      </c>
      <c r="H40" s="11">
        <f t="shared" si="2"/>
        <v>138.24</v>
      </c>
      <c r="I40" s="25">
        <f t="shared" si="3"/>
        <v>906.24</v>
      </c>
    </row>
    <row r="41" spans="1:21" ht="17.25" x14ac:dyDescent="0.3">
      <c r="A41" s="54">
        <v>43594</v>
      </c>
      <c r="B41" s="54">
        <v>44315</v>
      </c>
      <c r="C41" s="6">
        <v>1035</v>
      </c>
      <c r="D41" s="7" t="s">
        <v>44</v>
      </c>
      <c r="E41" s="8">
        <v>46</v>
      </c>
      <c r="F41" s="9" t="s">
        <v>19</v>
      </c>
      <c r="G41" s="10">
        <v>90</v>
      </c>
      <c r="H41" s="11">
        <f t="shared" si="2"/>
        <v>745.19999999999993</v>
      </c>
      <c r="I41" s="25">
        <f t="shared" si="3"/>
        <v>4885.2</v>
      </c>
    </row>
    <row r="42" spans="1:21" ht="17.25" x14ac:dyDescent="0.3">
      <c r="A42" s="54">
        <v>43594</v>
      </c>
      <c r="B42" s="54">
        <v>44315</v>
      </c>
      <c r="C42" s="6">
        <v>1036</v>
      </c>
      <c r="D42" s="7" t="s">
        <v>45</v>
      </c>
      <c r="E42" s="8">
        <v>47</v>
      </c>
      <c r="F42" s="9" t="s">
        <v>19</v>
      </c>
      <c r="G42" s="10">
        <v>90</v>
      </c>
      <c r="H42" s="11">
        <f t="shared" si="2"/>
        <v>761.4</v>
      </c>
      <c r="I42" s="25">
        <f t="shared" si="3"/>
        <v>4991.3999999999996</v>
      </c>
    </row>
    <row r="43" spans="1:21" ht="17.25" x14ac:dyDescent="0.3">
      <c r="A43" s="54">
        <v>43594</v>
      </c>
      <c r="B43" s="54">
        <v>44315</v>
      </c>
      <c r="C43" s="6">
        <v>1037</v>
      </c>
      <c r="D43" s="7" t="s">
        <v>46</v>
      </c>
      <c r="E43" s="8">
        <v>48</v>
      </c>
      <c r="F43" s="9" t="s">
        <v>19</v>
      </c>
      <c r="G43" s="10">
        <v>5.46</v>
      </c>
      <c r="H43" s="11">
        <f t="shared" si="2"/>
        <v>47.174399999999999</v>
      </c>
      <c r="I43" s="25">
        <f t="shared" si="3"/>
        <v>309.25439999999998</v>
      </c>
    </row>
    <row r="44" spans="1:21" ht="17.25" x14ac:dyDescent="0.3">
      <c r="A44" s="54">
        <v>43594</v>
      </c>
      <c r="B44" s="54">
        <v>43717</v>
      </c>
      <c r="C44" s="6">
        <v>1038</v>
      </c>
      <c r="D44" s="7" t="s">
        <v>47</v>
      </c>
      <c r="E44" s="8">
        <v>8</v>
      </c>
      <c r="F44" s="9" t="s">
        <v>19</v>
      </c>
      <c r="G44" s="10">
        <v>4.3499999999999996</v>
      </c>
      <c r="H44" s="11">
        <f t="shared" si="2"/>
        <v>6.2639999999999993</v>
      </c>
      <c r="I44" s="25">
        <f t="shared" si="3"/>
        <v>41.063999999999993</v>
      </c>
    </row>
    <row r="45" spans="1:21" ht="17.25" hidden="1" x14ac:dyDescent="0.3">
      <c r="A45" s="54">
        <v>43594</v>
      </c>
      <c r="B45" s="54">
        <v>43717</v>
      </c>
      <c r="C45" s="6">
        <v>1039</v>
      </c>
      <c r="D45" s="7" t="s">
        <v>48</v>
      </c>
      <c r="E45" s="8" t="e">
        <f>#REF!-#REF!</f>
        <v>#REF!</v>
      </c>
      <c r="F45" s="9" t="s">
        <v>19</v>
      </c>
      <c r="G45" s="10">
        <v>4.3499999999999996</v>
      </c>
      <c r="H45" s="11" t="e">
        <f t="shared" si="2"/>
        <v>#REF!</v>
      </c>
      <c r="I45" s="25" t="e">
        <f t="shared" si="3"/>
        <v>#REF!</v>
      </c>
    </row>
    <row r="46" spans="1:21" ht="17.25" x14ac:dyDescent="0.3">
      <c r="A46" s="54">
        <v>43594</v>
      </c>
      <c r="B46" s="54">
        <v>44315</v>
      </c>
      <c r="C46" s="6">
        <v>1040</v>
      </c>
      <c r="D46" s="7" t="s">
        <v>49</v>
      </c>
      <c r="E46" s="8">
        <v>2</v>
      </c>
      <c r="F46" s="9" t="s">
        <v>19</v>
      </c>
      <c r="G46" s="10">
        <v>373.15</v>
      </c>
      <c r="H46" s="11">
        <f t="shared" si="2"/>
        <v>134.33399999999997</v>
      </c>
      <c r="I46" s="25">
        <f t="shared" si="3"/>
        <v>880.6339999999999</v>
      </c>
    </row>
    <row r="47" spans="1:21" ht="17.25" x14ac:dyDescent="0.3">
      <c r="A47" s="54">
        <v>43594</v>
      </c>
      <c r="B47" s="54">
        <v>43717</v>
      </c>
      <c r="C47" s="6">
        <v>1041</v>
      </c>
      <c r="D47" s="7" t="s">
        <v>50</v>
      </c>
      <c r="E47" s="8">
        <v>1</v>
      </c>
      <c r="F47" s="9" t="s">
        <v>19</v>
      </c>
      <c r="G47" s="10">
        <v>305.08999999999997</v>
      </c>
      <c r="H47" s="11">
        <f t="shared" si="2"/>
        <v>54.916199999999996</v>
      </c>
      <c r="I47" s="25">
        <f t="shared" si="3"/>
        <v>360.00619999999998</v>
      </c>
    </row>
    <row r="48" spans="1:21" ht="17.25" x14ac:dyDescent="0.3">
      <c r="A48" s="54">
        <v>43594</v>
      </c>
      <c r="B48" s="54">
        <v>44315</v>
      </c>
      <c r="C48" s="6">
        <v>1042</v>
      </c>
      <c r="D48" s="7" t="s">
        <v>51</v>
      </c>
      <c r="E48" s="8">
        <v>7</v>
      </c>
      <c r="F48" s="9" t="s">
        <v>24</v>
      </c>
      <c r="G48" s="10">
        <v>46.61</v>
      </c>
      <c r="H48" s="11">
        <f t="shared" si="2"/>
        <v>58.728599999999993</v>
      </c>
      <c r="I48" s="25">
        <f t="shared" si="3"/>
        <v>384.99859999999995</v>
      </c>
    </row>
    <row r="49" spans="1:9" ht="17.25" x14ac:dyDescent="0.3">
      <c r="A49" s="54">
        <v>43594</v>
      </c>
      <c r="B49" s="54">
        <v>44315</v>
      </c>
      <c r="C49" s="6">
        <v>1043</v>
      </c>
      <c r="D49" s="7" t="s">
        <v>52</v>
      </c>
      <c r="E49" s="8">
        <v>13</v>
      </c>
      <c r="F49" s="9" t="s">
        <v>24</v>
      </c>
      <c r="G49" s="10">
        <v>35.1</v>
      </c>
      <c r="H49" s="11">
        <f t="shared" si="2"/>
        <v>82.134</v>
      </c>
      <c r="I49" s="25">
        <f t="shared" si="3"/>
        <v>538.43399999999997</v>
      </c>
    </row>
    <row r="50" spans="1:9" ht="17.25" x14ac:dyDescent="0.3">
      <c r="A50" s="54">
        <v>43594</v>
      </c>
      <c r="B50" s="54">
        <v>44315</v>
      </c>
      <c r="C50" s="6">
        <v>1044</v>
      </c>
      <c r="D50" s="7" t="s">
        <v>53</v>
      </c>
      <c r="E50" s="8">
        <v>4</v>
      </c>
      <c r="F50" s="9" t="s">
        <v>19</v>
      </c>
      <c r="G50" s="10">
        <v>16.8</v>
      </c>
      <c r="H50" s="11">
        <f t="shared" si="2"/>
        <v>12.096</v>
      </c>
      <c r="I50" s="25">
        <f t="shared" si="3"/>
        <v>79.296000000000006</v>
      </c>
    </row>
    <row r="51" spans="1:9" ht="17.25" x14ac:dyDescent="0.3">
      <c r="A51" s="54">
        <v>43594</v>
      </c>
      <c r="B51" s="54">
        <v>44315</v>
      </c>
      <c r="C51" s="6">
        <v>1045</v>
      </c>
      <c r="D51" s="7" t="s">
        <v>54</v>
      </c>
      <c r="E51" s="8">
        <v>3</v>
      </c>
      <c r="F51" s="9" t="s">
        <v>19</v>
      </c>
      <c r="G51" s="10">
        <v>33.9</v>
      </c>
      <c r="H51" s="11">
        <f t="shared" si="2"/>
        <v>18.305999999999997</v>
      </c>
      <c r="I51" s="25">
        <f t="shared" si="3"/>
        <v>120.00599999999999</v>
      </c>
    </row>
    <row r="52" spans="1:9" ht="17.25" x14ac:dyDescent="0.3">
      <c r="A52" s="54">
        <v>43594</v>
      </c>
      <c r="B52" s="54">
        <v>43717</v>
      </c>
      <c r="C52" s="6">
        <v>1047</v>
      </c>
      <c r="D52" s="7" t="s">
        <v>55</v>
      </c>
      <c r="E52" s="8">
        <v>3</v>
      </c>
      <c r="F52" s="9" t="s">
        <v>19</v>
      </c>
      <c r="G52" s="10">
        <v>396.77</v>
      </c>
      <c r="H52" s="11">
        <f t="shared" si="2"/>
        <v>214.25579999999999</v>
      </c>
      <c r="I52" s="25">
        <f t="shared" si="3"/>
        <v>1404.5657999999999</v>
      </c>
    </row>
    <row r="53" spans="1:9" ht="17.25" x14ac:dyDescent="0.3">
      <c r="A53" s="54">
        <v>43594</v>
      </c>
      <c r="B53" s="54">
        <v>43717</v>
      </c>
      <c r="C53" s="17">
        <v>1048</v>
      </c>
      <c r="D53" s="7" t="s">
        <v>56</v>
      </c>
      <c r="E53" s="8">
        <v>4</v>
      </c>
      <c r="F53" s="9" t="s">
        <v>19</v>
      </c>
      <c r="G53" s="10">
        <v>295</v>
      </c>
      <c r="H53" s="11">
        <f t="shared" si="2"/>
        <v>212.4</v>
      </c>
      <c r="I53" s="25">
        <f t="shared" si="3"/>
        <v>1392.4</v>
      </c>
    </row>
    <row r="54" spans="1:9" ht="17.25" x14ac:dyDescent="0.3">
      <c r="A54" s="54">
        <v>43594</v>
      </c>
      <c r="B54" s="54">
        <v>44315</v>
      </c>
      <c r="C54" s="6">
        <v>1049</v>
      </c>
      <c r="D54" s="7" t="s">
        <v>57</v>
      </c>
      <c r="E54" s="8">
        <v>2</v>
      </c>
      <c r="F54" s="9" t="s">
        <v>19</v>
      </c>
      <c r="G54" s="10">
        <v>319</v>
      </c>
      <c r="H54" s="11">
        <f t="shared" si="2"/>
        <v>114.83999999999999</v>
      </c>
      <c r="I54" s="25">
        <f t="shared" si="3"/>
        <v>752.84</v>
      </c>
    </row>
    <row r="55" spans="1:9" ht="17.25" hidden="1" x14ac:dyDescent="0.3">
      <c r="A55" s="54">
        <v>43594</v>
      </c>
      <c r="B55" s="54">
        <v>43717</v>
      </c>
      <c r="C55" s="6">
        <v>1050</v>
      </c>
      <c r="D55" s="7"/>
      <c r="E55" s="8" t="e">
        <f>#REF!-#REF!</f>
        <v>#REF!</v>
      </c>
      <c r="F55" s="9"/>
      <c r="G55" s="10"/>
      <c r="H55" s="11" t="e">
        <f t="shared" si="2"/>
        <v>#REF!</v>
      </c>
      <c r="I55" s="25" t="e">
        <f t="shared" si="3"/>
        <v>#REF!</v>
      </c>
    </row>
    <row r="56" spans="1:9" ht="17.25" x14ac:dyDescent="0.3">
      <c r="A56" s="54">
        <v>43594</v>
      </c>
      <c r="B56" s="54">
        <v>44315</v>
      </c>
      <c r="C56" s="6">
        <v>1051</v>
      </c>
      <c r="D56" s="7" t="s">
        <v>58</v>
      </c>
      <c r="E56" s="8">
        <v>4</v>
      </c>
      <c r="F56" s="9" t="s">
        <v>19</v>
      </c>
      <c r="G56" s="10">
        <v>15</v>
      </c>
      <c r="H56" s="11">
        <f t="shared" si="2"/>
        <v>10.799999999999999</v>
      </c>
      <c r="I56" s="25">
        <f t="shared" si="3"/>
        <v>70.8</v>
      </c>
    </row>
    <row r="57" spans="1:9" ht="17.25" x14ac:dyDescent="0.3">
      <c r="A57" s="54">
        <v>43594</v>
      </c>
      <c r="B57" s="54">
        <v>44315</v>
      </c>
      <c r="C57" s="6">
        <v>1052</v>
      </c>
      <c r="D57" s="7" t="s">
        <v>59</v>
      </c>
      <c r="E57" s="8">
        <v>37</v>
      </c>
      <c r="F57" s="9" t="s">
        <v>19</v>
      </c>
      <c r="G57" s="10">
        <v>30</v>
      </c>
      <c r="H57" s="11">
        <f t="shared" si="2"/>
        <v>199.79999999999998</v>
      </c>
      <c r="I57" s="25">
        <f t="shared" si="3"/>
        <v>1309.8</v>
      </c>
    </row>
    <row r="58" spans="1:9" ht="17.25" hidden="1" x14ac:dyDescent="0.3">
      <c r="A58" s="54">
        <v>43594</v>
      </c>
      <c r="B58" s="54">
        <v>43717</v>
      </c>
      <c r="C58" s="6">
        <v>1053</v>
      </c>
      <c r="D58" s="7" t="s">
        <v>60</v>
      </c>
      <c r="E58" s="8" t="e">
        <f>#REF!-#REF!</f>
        <v>#REF!</v>
      </c>
      <c r="F58" s="9" t="s">
        <v>19</v>
      </c>
      <c r="G58" s="10">
        <v>46</v>
      </c>
      <c r="H58" s="11" t="e">
        <f t="shared" si="2"/>
        <v>#REF!</v>
      </c>
      <c r="I58" s="25" t="e">
        <f t="shared" si="3"/>
        <v>#REF!</v>
      </c>
    </row>
    <row r="59" spans="1:9" ht="17.25" hidden="1" x14ac:dyDescent="0.3">
      <c r="A59" s="54">
        <v>43594</v>
      </c>
      <c r="B59" s="54">
        <v>43717</v>
      </c>
      <c r="C59" s="6">
        <v>1054</v>
      </c>
      <c r="D59" s="7" t="s">
        <v>61</v>
      </c>
      <c r="E59" s="8" t="e">
        <f>#REF!-#REF!</f>
        <v>#REF!</v>
      </c>
      <c r="F59" s="9" t="s">
        <v>19</v>
      </c>
      <c r="G59" s="10">
        <v>30</v>
      </c>
      <c r="H59" s="11" t="e">
        <f t="shared" si="2"/>
        <v>#REF!</v>
      </c>
      <c r="I59" s="25" t="e">
        <f t="shared" si="3"/>
        <v>#REF!</v>
      </c>
    </row>
    <row r="60" spans="1:9" ht="17.25" hidden="1" x14ac:dyDescent="0.3">
      <c r="A60" s="54">
        <v>43594</v>
      </c>
      <c r="B60" s="54">
        <v>44315</v>
      </c>
      <c r="C60" s="6">
        <v>1055</v>
      </c>
      <c r="D60" s="7" t="s">
        <v>62</v>
      </c>
      <c r="E60" s="8" t="e">
        <f>#REF!-#REF!</f>
        <v>#REF!</v>
      </c>
      <c r="F60" s="9" t="s">
        <v>19</v>
      </c>
      <c r="G60" s="10">
        <v>275</v>
      </c>
      <c r="H60" s="11" t="e">
        <f t="shared" si="2"/>
        <v>#REF!</v>
      </c>
      <c r="I60" s="25" t="e">
        <f t="shared" si="3"/>
        <v>#REF!</v>
      </c>
    </row>
    <row r="61" spans="1:9" ht="17.25" hidden="1" x14ac:dyDescent="0.3">
      <c r="A61" s="54">
        <v>43594</v>
      </c>
      <c r="B61" s="54">
        <v>43717</v>
      </c>
      <c r="C61" s="6">
        <v>1056</v>
      </c>
      <c r="D61" s="7"/>
      <c r="E61" s="8" t="e">
        <f>#REF!-#REF!</f>
        <v>#REF!</v>
      </c>
      <c r="F61" s="9"/>
      <c r="G61" s="10"/>
      <c r="H61" s="11" t="e">
        <f t="shared" si="2"/>
        <v>#REF!</v>
      </c>
      <c r="I61" s="25" t="e">
        <f t="shared" si="3"/>
        <v>#REF!</v>
      </c>
    </row>
    <row r="62" spans="1:9" ht="17.25" hidden="1" x14ac:dyDescent="0.3">
      <c r="A62" s="54">
        <v>43594</v>
      </c>
      <c r="B62" s="54">
        <v>44315</v>
      </c>
      <c r="C62" s="6">
        <v>1057</v>
      </c>
      <c r="D62" s="7" t="s">
        <v>63</v>
      </c>
      <c r="E62" s="8">
        <v>0</v>
      </c>
      <c r="F62" s="9" t="s">
        <v>24</v>
      </c>
      <c r="G62" s="10">
        <v>38.14</v>
      </c>
      <c r="H62" s="11">
        <f t="shared" si="2"/>
        <v>0</v>
      </c>
      <c r="I62" s="25">
        <f t="shared" si="3"/>
        <v>0</v>
      </c>
    </row>
    <row r="63" spans="1:9" ht="17.25" x14ac:dyDescent="0.3">
      <c r="A63" s="54">
        <v>43594</v>
      </c>
      <c r="B63" s="54">
        <v>44315</v>
      </c>
      <c r="C63" s="6">
        <v>1058</v>
      </c>
      <c r="D63" s="7" t="s">
        <v>64</v>
      </c>
      <c r="E63" s="8">
        <v>3</v>
      </c>
      <c r="F63" s="9" t="s">
        <v>19</v>
      </c>
      <c r="G63" s="10">
        <v>169.71</v>
      </c>
      <c r="H63" s="11">
        <f t="shared" si="2"/>
        <v>91.6434</v>
      </c>
      <c r="I63" s="25">
        <f t="shared" si="3"/>
        <v>600.77340000000004</v>
      </c>
    </row>
    <row r="64" spans="1:9" ht="17.25" x14ac:dyDescent="0.3">
      <c r="A64" s="54">
        <v>43594</v>
      </c>
      <c r="B64" s="54">
        <v>44315</v>
      </c>
      <c r="C64" s="6">
        <v>1059</v>
      </c>
      <c r="D64" s="7" t="s">
        <v>65</v>
      </c>
      <c r="E64" s="8">
        <v>5</v>
      </c>
      <c r="F64" s="9" t="s">
        <v>19</v>
      </c>
      <c r="G64" s="10">
        <v>97.46</v>
      </c>
      <c r="H64" s="11">
        <f t="shared" si="2"/>
        <v>87.713999999999999</v>
      </c>
      <c r="I64" s="25">
        <f t="shared" si="3"/>
        <v>575.0139999999999</v>
      </c>
    </row>
    <row r="65" spans="1:9" ht="17.25" x14ac:dyDescent="0.3">
      <c r="A65" s="54">
        <v>43594</v>
      </c>
      <c r="B65" s="54">
        <v>44315</v>
      </c>
      <c r="C65" s="6">
        <v>1060</v>
      </c>
      <c r="D65" s="7" t="s">
        <v>66</v>
      </c>
      <c r="E65" s="8">
        <v>5</v>
      </c>
      <c r="F65" s="9" t="s">
        <v>19</v>
      </c>
      <c r="G65" s="10">
        <v>22.99</v>
      </c>
      <c r="H65" s="11">
        <f t="shared" si="2"/>
        <v>20.690999999999995</v>
      </c>
      <c r="I65" s="25">
        <f t="shared" si="3"/>
        <v>135.64099999999999</v>
      </c>
    </row>
    <row r="66" spans="1:9" ht="17.25" x14ac:dyDescent="0.3">
      <c r="A66" s="54">
        <v>43594</v>
      </c>
      <c r="B66" s="54">
        <v>44315</v>
      </c>
      <c r="C66" s="6">
        <v>1062</v>
      </c>
      <c r="D66" s="7" t="s">
        <v>67</v>
      </c>
      <c r="E66" s="8">
        <v>4</v>
      </c>
      <c r="F66" s="9" t="s">
        <v>19</v>
      </c>
      <c r="G66" s="10">
        <v>207.63</v>
      </c>
      <c r="H66" s="11">
        <f t="shared" si="2"/>
        <v>149.49359999999999</v>
      </c>
      <c r="I66" s="25">
        <f t="shared" si="3"/>
        <v>980.0136</v>
      </c>
    </row>
    <row r="67" spans="1:9" ht="17.25" x14ac:dyDescent="0.3">
      <c r="A67" s="54">
        <v>43594</v>
      </c>
      <c r="B67" s="54">
        <v>44315</v>
      </c>
      <c r="C67" s="6">
        <v>1063</v>
      </c>
      <c r="D67" s="7" t="s">
        <v>68</v>
      </c>
      <c r="E67" s="8">
        <v>20</v>
      </c>
      <c r="F67" s="9" t="s">
        <v>19</v>
      </c>
      <c r="G67" s="10">
        <v>55</v>
      </c>
      <c r="H67" s="11">
        <f t="shared" si="2"/>
        <v>198</v>
      </c>
      <c r="I67" s="25">
        <f t="shared" si="3"/>
        <v>1298</v>
      </c>
    </row>
    <row r="68" spans="1:9" ht="17.25" hidden="1" x14ac:dyDescent="0.3">
      <c r="A68" s="54">
        <v>43594</v>
      </c>
      <c r="B68" s="54">
        <v>43717</v>
      </c>
      <c r="C68" s="6">
        <v>1064</v>
      </c>
      <c r="D68" s="7"/>
      <c r="E68" s="8" t="e">
        <f>#REF!-#REF!</f>
        <v>#REF!</v>
      </c>
      <c r="F68" s="9"/>
      <c r="G68" s="10"/>
      <c r="H68" s="11" t="e">
        <f t="shared" si="2"/>
        <v>#REF!</v>
      </c>
      <c r="I68" s="25" t="e">
        <f t="shared" si="3"/>
        <v>#REF!</v>
      </c>
    </row>
    <row r="69" spans="1:9" ht="17.25" x14ac:dyDescent="0.3">
      <c r="A69" s="54">
        <v>43594</v>
      </c>
      <c r="B69" s="54">
        <v>44315</v>
      </c>
      <c r="C69" s="6">
        <v>1065</v>
      </c>
      <c r="D69" s="7" t="s">
        <v>69</v>
      </c>
      <c r="E69" s="8">
        <v>14</v>
      </c>
      <c r="F69" s="9" t="s">
        <v>24</v>
      </c>
      <c r="G69" s="10">
        <v>122.88</v>
      </c>
      <c r="H69" s="11">
        <f t="shared" si="2"/>
        <v>309.65759999999995</v>
      </c>
      <c r="I69" s="25">
        <f t="shared" si="3"/>
        <v>2029.9775999999999</v>
      </c>
    </row>
    <row r="70" spans="1:9" ht="17.25" x14ac:dyDescent="0.3">
      <c r="A70" s="54">
        <v>43594</v>
      </c>
      <c r="B70" s="54">
        <v>44315</v>
      </c>
      <c r="C70" s="6">
        <v>1066</v>
      </c>
      <c r="D70" s="7" t="s">
        <v>70</v>
      </c>
      <c r="E70" s="8">
        <v>7</v>
      </c>
      <c r="F70" s="9" t="s">
        <v>24</v>
      </c>
      <c r="G70" s="10">
        <v>29.5</v>
      </c>
      <c r="H70" s="11">
        <f t="shared" si="2"/>
        <v>37.169999999999995</v>
      </c>
      <c r="I70" s="25">
        <f t="shared" si="3"/>
        <v>243.67</v>
      </c>
    </row>
    <row r="71" spans="1:9" ht="17.25" x14ac:dyDescent="0.3">
      <c r="A71" s="54">
        <v>43594</v>
      </c>
      <c r="B71" s="54">
        <v>44315</v>
      </c>
      <c r="C71" s="6">
        <v>1068</v>
      </c>
      <c r="D71" s="7" t="s">
        <v>71</v>
      </c>
      <c r="E71" s="8">
        <v>18</v>
      </c>
      <c r="F71" s="9" t="s">
        <v>24</v>
      </c>
      <c r="G71" s="10">
        <v>15.25</v>
      </c>
      <c r="H71" s="11">
        <f t="shared" ref="H71:H102" si="4">G71*18%*E71</f>
        <v>49.410000000000004</v>
      </c>
      <c r="I71" s="25">
        <f t="shared" ref="I71:I102" si="5">E71*G71+H71</f>
        <v>323.91000000000003</v>
      </c>
    </row>
    <row r="72" spans="1:9" ht="17.25" x14ac:dyDescent="0.3">
      <c r="A72" s="54">
        <v>43594</v>
      </c>
      <c r="B72" s="54">
        <v>44315</v>
      </c>
      <c r="C72" s="6">
        <v>1070</v>
      </c>
      <c r="D72" s="7" t="s">
        <v>72</v>
      </c>
      <c r="E72" s="8">
        <v>13</v>
      </c>
      <c r="F72" s="9" t="s">
        <v>19</v>
      </c>
      <c r="G72" s="10">
        <v>412</v>
      </c>
      <c r="H72" s="11">
        <f t="shared" si="4"/>
        <v>964.07999999999993</v>
      </c>
      <c r="I72" s="25">
        <f t="shared" si="5"/>
        <v>6320.08</v>
      </c>
    </row>
    <row r="73" spans="1:9" ht="17.25" x14ac:dyDescent="0.3">
      <c r="A73" s="54">
        <v>43594</v>
      </c>
      <c r="B73" s="54">
        <v>44315</v>
      </c>
      <c r="C73" s="6">
        <v>1071</v>
      </c>
      <c r="D73" s="7" t="s">
        <v>73</v>
      </c>
      <c r="E73" s="8">
        <v>24</v>
      </c>
      <c r="F73" s="9" t="s">
        <v>19</v>
      </c>
      <c r="G73" s="10">
        <v>495</v>
      </c>
      <c r="H73" s="11">
        <f t="shared" si="4"/>
        <v>2138.3999999999996</v>
      </c>
      <c r="I73" s="25">
        <f t="shared" si="5"/>
        <v>14018.4</v>
      </c>
    </row>
    <row r="74" spans="1:9" ht="17.25" hidden="1" x14ac:dyDescent="0.3">
      <c r="A74" s="54">
        <v>43594</v>
      </c>
      <c r="B74" s="54">
        <v>44316</v>
      </c>
      <c r="C74" s="6">
        <v>1072</v>
      </c>
      <c r="D74" s="7"/>
      <c r="E74" s="8" t="e">
        <f>#REF!-#REF!</f>
        <v>#REF!</v>
      </c>
      <c r="F74" s="9"/>
      <c r="G74" s="10"/>
      <c r="H74" s="11" t="e">
        <f t="shared" si="4"/>
        <v>#REF!</v>
      </c>
      <c r="I74" s="25" t="e">
        <f t="shared" si="5"/>
        <v>#REF!</v>
      </c>
    </row>
    <row r="75" spans="1:9" ht="17.25" x14ac:dyDescent="0.3">
      <c r="A75" s="54">
        <v>43594</v>
      </c>
      <c r="B75" s="54">
        <v>44317</v>
      </c>
      <c r="C75" s="6">
        <v>1073</v>
      </c>
      <c r="D75" s="7" t="s">
        <v>74</v>
      </c>
      <c r="E75" s="8">
        <v>4</v>
      </c>
      <c r="F75" s="9" t="s">
        <v>19</v>
      </c>
      <c r="G75" s="10">
        <v>38.6</v>
      </c>
      <c r="H75" s="11">
        <f t="shared" si="4"/>
        <v>27.792000000000002</v>
      </c>
      <c r="I75" s="25">
        <f t="shared" si="5"/>
        <v>182.19200000000001</v>
      </c>
    </row>
    <row r="76" spans="1:9" ht="17.25" x14ac:dyDescent="0.3">
      <c r="A76" s="54">
        <v>43594</v>
      </c>
      <c r="B76" s="54" t="s">
        <v>75</v>
      </c>
      <c r="C76" s="6">
        <v>1074</v>
      </c>
      <c r="D76" s="7" t="s">
        <v>76</v>
      </c>
      <c r="E76" s="8">
        <v>46</v>
      </c>
      <c r="F76" s="9" t="s">
        <v>19</v>
      </c>
      <c r="G76" s="10">
        <v>33.9</v>
      </c>
      <c r="H76" s="11">
        <f t="shared" si="4"/>
        <v>280.69199999999995</v>
      </c>
      <c r="I76" s="25">
        <f t="shared" si="5"/>
        <v>1840.0919999999999</v>
      </c>
    </row>
    <row r="77" spans="1:9" ht="17.25" x14ac:dyDescent="0.3">
      <c r="A77" s="54">
        <v>43594</v>
      </c>
      <c r="B77" s="54">
        <v>44315</v>
      </c>
      <c r="C77" s="6">
        <v>1075</v>
      </c>
      <c r="D77" s="7" t="s">
        <v>77</v>
      </c>
      <c r="E77" s="8">
        <v>45</v>
      </c>
      <c r="F77" s="9" t="s">
        <v>19</v>
      </c>
      <c r="G77" s="10">
        <v>35.590000000000003</v>
      </c>
      <c r="H77" s="11">
        <f t="shared" si="4"/>
        <v>288.279</v>
      </c>
      <c r="I77" s="25">
        <f t="shared" si="5"/>
        <v>1889.8290000000002</v>
      </c>
    </row>
    <row r="78" spans="1:9" ht="17.25" x14ac:dyDescent="0.3">
      <c r="A78" s="54">
        <v>43594</v>
      </c>
      <c r="B78" s="54">
        <v>44315</v>
      </c>
      <c r="C78" s="6">
        <v>1076</v>
      </c>
      <c r="D78" s="7" t="s">
        <v>78</v>
      </c>
      <c r="E78" s="8">
        <v>3</v>
      </c>
      <c r="F78" s="9" t="s">
        <v>19</v>
      </c>
      <c r="G78" s="10">
        <v>30</v>
      </c>
      <c r="H78" s="11">
        <f t="shared" si="4"/>
        <v>16.2</v>
      </c>
      <c r="I78" s="25">
        <f t="shared" si="5"/>
        <v>106.2</v>
      </c>
    </row>
    <row r="79" spans="1:9" ht="17.25" x14ac:dyDescent="0.3">
      <c r="A79" s="54">
        <v>43594</v>
      </c>
      <c r="B79" s="54">
        <v>44315</v>
      </c>
      <c r="C79" s="6">
        <v>1077</v>
      </c>
      <c r="D79" s="7" t="s">
        <v>79</v>
      </c>
      <c r="E79" s="8">
        <v>36</v>
      </c>
      <c r="F79" s="9" t="s">
        <v>19</v>
      </c>
      <c r="G79" s="10">
        <v>23.25</v>
      </c>
      <c r="H79" s="11">
        <f t="shared" si="4"/>
        <v>150.66</v>
      </c>
      <c r="I79" s="25">
        <f t="shared" si="5"/>
        <v>987.66</v>
      </c>
    </row>
    <row r="80" spans="1:9" ht="17.25" x14ac:dyDescent="0.3">
      <c r="A80" s="54">
        <v>43594</v>
      </c>
      <c r="B80" s="54">
        <v>44315</v>
      </c>
      <c r="C80" s="6">
        <v>1078</v>
      </c>
      <c r="D80" s="7" t="s">
        <v>80</v>
      </c>
      <c r="E80" s="8">
        <v>14</v>
      </c>
      <c r="F80" s="9" t="s">
        <v>19</v>
      </c>
      <c r="G80" s="10">
        <v>44.85</v>
      </c>
      <c r="H80" s="11">
        <f t="shared" si="4"/>
        <v>113.02200000000001</v>
      </c>
      <c r="I80" s="25">
        <f t="shared" si="5"/>
        <v>740.92200000000003</v>
      </c>
    </row>
    <row r="81" spans="1:9" ht="17.25" hidden="1" x14ac:dyDescent="0.3">
      <c r="A81" s="54">
        <v>43594</v>
      </c>
      <c r="B81" s="54">
        <v>43717</v>
      </c>
      <c r="C81" s="6">
        <v>1079</v>
      </c>
      <c r="D81" s="7"/>
      <c r="E81" s="8" t="e">
        <f>#REF!-#REF!</f>
        <v>#REF!</v>
      </c>
      <c r="F81" s="9"/>
      <c r="G81" s="10"/>
      <c r="H81" s="11" t="e">
        <f t="shared" si="4"/>
        <v>#REF!</v>
      </c>
      <c r="I81" s="25" t="e">
        <f t="shared" si="5"/>
        <v>#REF!</v>
      </c>
    </row>
    <row r="82" spans="1:9" ht="17.25" x14ac:dyDescent="0.3">
      <c r="A82" s="54">
        <v>43594</v>
      </c>
      <c r="B82" s="54">
        <v>44315</v>
      </c>
      <c r="C82" s="6">
        <v>1080</v>
      </c>
      <c r="D82" s="7" t="s">
        <v>81</v>
      </c>
      <c r="E82" s="8">
        <v>4</v>
      </c>
      <c r="F82" s="9" t="s">
        <v>19</v>
      </c>
      <c r="G82" s="10">
        <v>38.35</v>
      </c>
      <c r="H82" s="11">
        <f t="shared" si="4"/>
        <v>27.611999999999998</v>
      </c>
      <c r="I82" s="25">
        <f t="shared" si="5"/>
        <v>181.012</v>
      </c>
    </row>
    <row r="83" spans="1:9" ht="17.25" x14ac:dyDescent="0.3">
      <c r="A83" s="54">
        <v>43594</v>
      </c>
      <c r="B83" s="54">
        <v>43717</v>
      </c>
      <c r="C83" s="6">
        <v>1081</v>
      </c>
      <c r="D83" s="7" t="s">
        <v>82</v>
      </c>
      <c r="E83" s="8">
        <v>1</v>
      </c>
      <c r="F83" s="9" t="s">
        <v>19</v>
      </c>
      <c r="G83" s="10">
        <v>38.35</v>
      </c>
      <c r="H83" s="11">
        <f t="shared" si="4"/>
        <v>6.9029999999999996</v>
      </c>
      <c r="I83" s="25">
        <f t="shared" si="5"/>
        <v>45.253</v>
      </c>
    </row>
    <row r="84" spans="1:9" ht="17.25" x14ac:dyDescent="0.3">
      <c r="A84" s="54">
        <v>43594</v>
      </c>
      <c r="B84" s="54">
        <v>43717</v>
      </c>
      <c r="C84" s="6">
        <v>1082</v>
      </c>
      <c r="D84" s="7" t="s">
        <v>83</v>
      </c>
      <c r="E84" s="8">
        <v>16</v>
      </c>
      <c r="F84" s="9" t="s">
        <v>19</v>
      </c>
      <c r="G84" s="10">
        <v>42.38</v>
      </c>
      <c r="H84" s="11">
        <f t="shared" si="4"/>
        <v>122.0544</v>
      </c>
      <c r="I84" s="25">
        <f t="shared" si="5"/>
        <v>800.13440000000003</v>
      </c>
    </row>
    <row r="85" spans="1:9" ht="17.25" x14ac:dyDescent="0.3">
      <c r="A85" s="54">
        <v>43594</v>
      </c>
      <c r="B85" s="54">
        <v>44315</v>
      </c>
      <c r="C85" s="6">
        <v>1083</v>
      </c>
      <c r="D85" s="7" t="s">
        <v>84</v>
      </c>
      <c r="E85" s="8">
        <v>18</v>
      </c>
      <c r="F85" s="9" t="s">
        <v>19</v>
      </c>
      <c r="G85" s="10">
        <v>42.38</v>
      </c>
      <c r="H85" s="11">
        <f t="shared" si="4"/>
        <v>137.31120000000001</v>
      </c>
      <c r="I85" s="25">
        <f t="shared" si="5"/>
        <v>900.15120000000002</v>
      </c>
    </row>
    <row r="86" spans="1:9" ht="17.25" x14ac:dyDescent="0.3">
      <c r="A86" s="54">
        <v>43594</v>
      </c>
      <c r="B86" s="54">
        <v>44315</v>
      </c>
      <c r="C86" s="6">
        <v>1084</v>
      </c>
      <c r="D86" s="7" t="s">
        <v>85</v>
      </c>
      <c r="E86" s="8">
        <v>13</v>
      </c>
      <c r="F86" s="9" t="s">
        <v>19</v>
      </c>
      <c r="G86" s="10">
        <v>42.38</v>
      </c>
      <c r="H86" s="11">
        <f t="shared" si="4"/>
        <v>99.169200000000004</v>
      </c>
      <c r="I86" s="25">
        <f t="shared" si="5"/>
        <v>650.1092000000001</v>
      </c>
    </row>
    <row r="87" spans="1:9" ht="17.25" x14ac:dyDescent="0.3">
      <c r="A87" s="54">
        <v>43594</v>
      </c>
      <c r="B87" s="54">
        <v>44315</v>
      </c>
      <c r="C87" s="6">
        <v>1085</v>
      </c>
      <c r="D87" s="7" t="s">
        <v>86</v>
      </c>
      <c r="E87" s="8">
        <v>5</v>
      </c>
      <c r="F87" s="9" t="s">
        <v>19</v>
      </c>
      <c r="G87" s="10">
        <v>42.38</v>
      </c>
      <c r="H87" s="11">
        <f t="shared" si="4"/>
        <v>38.142000000000003</v>
      </c>
      <c r="I87" s="25">
        <f t="shared" si="5"/>
        <v>250.042</v>
      </c>
    </row>
    <row r="88" spans="1:9" ht="17.25" x14ac:dyDescent="0.3">
      <c r="A88" s="54">
        <v>43594</v>
      </c>
      <c r="B88" s="54">
        <v>44315</v>
      </c>
      <c r="C88" s="6">
        <v>1086</v>
      </c>
      <c r="D88" s="13" t="s">
        <v>87</v>
      </c>
      <c r="E88" s="8">
        <v>24</v>
      </c>
      <c r="F88" s="9" t="s">
        <v>19</v>
      </c>
      <c r="G88" s="10">
        <v>44.07</v>
      </c>
      <c r="H88" s="11">
        <f t="shared" si="4"/>
        <v>190.38239999999999</v>
      </c>
      <c r="I88" s="25">
        <f t="shared" si="5"/>
        <v>1248.0624</v>
      </c>
    </row>
    <row r="89" spans="1:9" ht="17.25" x14ac:dyDescent="0.3">
      <c r="A89" s="54">
        <v>43594</v>
      </c>
      <c r="B89" s="54">
        <v>44315</v>
      </c>
      <c r="C89" s="6">
        <v>1087</v>
      </c>
      <c r="D89" s="13" t="s">
        <v>88</v>
      </c>
      <c r="E89" s="8">
        <v>5</v>
      </c>
      <c r="F89" s="9" t="s">
        <v>19</v>
      </c>
      <c r="G89" s="10">
        <v>45.15</v>
      </c>
      <c r="H89" s="11">
        <f t="shared" si="4"/>
        <v>40.634999999999991</v>
      </c>
      <c r="I89" s="25">
        <f t="shared" si="5"/>
        <v>266.38499999999999</v>
      </c>
    </row>
    <row r="90" spans="1:9" ht="17.25" x14ac:dyDescent="0.3">
      <c r="A90" s="54">
        <v>43594</v>
      </c>
      <c r="B90" s="54">
        <v>43717</v>
      </c>
      <c r="C90" s="6">
        <v>1088</v>
      </c>
      <c r="D90" s="13" t="s">
        <v>89</v>
      </c>
      <c r="E90" s="8">
        <v>31</v>
      </c>
      <c r="F90" s="9" t="s">
        <v>19</v>
      </c>
      <c r="G90" s="10">
        <v>32.200000000000003</v>
      </c>
      <c r="H90" s="11">
        <f t="shared" si="4"/>
        <v>179.67600000000002</v>
      </c>
      <c r="I90" s="25">
        <f t="shared" si="5"/>
        <v>1177.876</v>
      </c>
    </row>
    <row r="91" spans="1:9" ht="17.25" hidden="1" x14ac:dyDescent="0.3">
      <c r="A91" s="54">
        <v>43594</v>
      </c>
      <c r="B91" s="54">
        <v>43717</v>
      </c>
      <c r="C91" s="6">
        <v>1089</v>
      </c>
      <c r="D91" s="7" t="s">
        <v>90</v>
      </c>
      <c r="E91" s="8" t="e">
        <f>#REF!-#REF!</f>
        <v>#REF!</v>
      </c>
      <c r="F91" s="9" t="s">
        <v>19</v>
      </c>
      <c r="G91" s="10">
        <v>770.01</v>
      </c>
      <c r="H91" s="11" t="e">
        <f t="shared" si="4"/>
        <v>#REF!</v>
      </c>
      <c r="I91" s="25" t="e">
        <f t="shared" si="5"/>
        <v>#REF!</v>
      </c>
    </row>
    <row r="92" spans="1:9" ht="17.25" hidden="1" x14ac:dyDescent="0.3">
      <c r="A92" s="54"/>
      <c r="B92" s="54"/>
      <c r="C92" s="6"/>
      <c r="D92" s="7"/>
      <c r="E92" s="8" t="e">
        <f>#REF!-#REF!</f>
        <v>#REF!</v>
      </c>
      <c r="F92" s="9"/>
      <c r="G92" s="10"/>
      <c r="H92" s="11" t="e">
        <f t="shared" si="4"/>
        <v>#REF!</v>
      </c>
      <c r="I92" s="25" t="e">
        <f t="shared" si="5"/>
        <v>#REF!</v>
      </c>
    </row>
    <row r="93" spans="1:9" ht="17.25" x14ac:dyDescent="0.3">
      <c r="A93" s="54">
        <v>43594</v>
      </c>
      <c r="B93" s="54">
        <v>44315</v>
      </c>
      <c r="C93" s="6">
        <v>1091</v>
      </c>
      <c r="D93" s="7" t="s">
        <v>91</v>
      </c>
      <c r="E93" s="8">
        <v>10</v>
      </c>
      <c r="F93" s="9" t="s">
        <v>24</v>
      </c>
      <c r="G93" s="10">
        <v>102.26</v>
      </c>
      <c r="H93" s="11">
        <f t="shared" si="4"/>
        <v>184.06800000000001</v>
      </c>
      <c r="I93" s="25">
        <f t="shared" si="5"/>
        <v>1206.6680000000001</v>
      </c>
    </row>
    <row r="94" spans="1:9" ht="17.25" hidden="1" x14ac:dyDescent="0.3">
      <c r="A94" s="54">
        <v>43594</v>
      </c>
      <c r="B94" s="54">
        <v>43717</v>
      </c>
      <c r="C94" s="6"/>
      <c r="D94" s="13"/>
      <c r="E94" s="8" t="e">
        <f>#REF!-#REF!</f>
        <v>#REF!</v>
      </c>
      <c r="F94" s="9" t="s">
        <v>24</v>
      </c>
      <c r="G94" s="10">
        <v>103.55</v>
      </c>
      <c r="H94" s="11" t="e">
        <f t="shared" si="4"/>
        <v>#REF!</v>
      </c>
      <c r="I94" s="25" t="e">
        <f t="shared" si="5"/>
        <v>#REF!</v>
      </c>
    </row>
    <row r="95" spans="1:9" ht="17.25" x14ac:dyDescent="0.3">
      <c r="A95" s="54">
        <v>43594</v>
      </c>
      <c r="B95" s="54">
        <v>44315</v>
      </c>
      <c r="C95" s="6">
        <v>1093</v>
      </c>
      <c r="D95" s="13" t="s">
        <v>92</v>
      </c>
      <c r="E95" s="8">
        <v>16</v>
      </c>
      <c r="F95" s="9" t="s">
        <v>24</v>
      </c>
      <c r="G95" s="10">
        <v>64.150000000000006</v>
      </c>
      <c r="H95" s="11">
        <f t="shared" si="4"/>
        <v>184.75200000000001</v>
      </c>
      <c r="I95" s="25">
        <f t="shared" si="5"/>
        <v>1211.152</v>
      </c>
    </row>
    <row r="96" spans="1:9" ht="17.25" hidden="1" x14ac:dyDescent="0.3">
      <c r="A96" s="54">
        <v>43594</v>
      </c>
      <c r="B96" s="54">
        <v>43717</v>
      </c>
      <c r="C96" s="6"/>
      <c r="D96" s="13"/>
      <c r="E96" s="8" t="e">
        <f>#REF!-#REF!</f>
        <v>#REF!</v>
      </c>
      <c r="F96" s="9" t="s">
        <v>24</v>
      </c>
      <c r="G96" s="10">
        <v>63.88</v>
      </c>
      <c r="H96" s="11" t="e">
        <f t="shared" si="4"/>
        <v>#REF!</v>
      </c>
      <c r="I96" s="25" t="e">
        <f t="shared" si="5"/>
        <v>#REF!</v>
      </c>
    </row>
    <row r="97" spans="1:9" ht="17.25" x14ac:dyDescent="0.3">
      <c r="A97" s="54">
        <v>43594</v>
      </c>
      <c r="B97" s="54">
        <v>44315</v>
      </c>
      <c r="C97" s="6">
        <v>1095</v>
      </c>
      <c r="D97" s="13" t="s">
        <v>93</v>
      </c>
      <c r="E97" s="8">
        <v>8</v>
      </c>
      <c r="F97" s="9" t="s">
        <v>24</v>
      </c>
      <c r="G97" s="10">
        <v>63.9</v>
      </c>
      <c r="H97" s="11">
        <f t="shared" si="4"/>
        <v>92.015999999999991</v>
      </c>
      <c r="I97" s="25">
        <f t="shared" si="5"/>
        <v>603.21600000000001</v>
      </c>
    </row>
    <row r="98" spans="1:9" ht="17.25" hidden="1" x14ac:dyDescent="0.3">
      <c r="A98" s="54">
        <v>43594</v>
      </c>
      <c r="B98" s="54">
        <v>43717</v>
      </c>
      <c r="C98" s="6"/>
      <c r="D98" s="13"/>
      <c r="E98" s="8" t="e">
        <f>#REF!-#REF!</f>
        <v>#REF!</v>
      </c>
      <c r="F98" s="9" t="s">
        <v>24</v>
      </c>
      <c r="G98" s="10">
        <v>62.6</v>
      </c>
      <c r="H98" s="11" t="e">
        <f t="shared" si="4"/>
        <v>#REF!</v>
      </c>
      <c r="I98" s="25" t="e">
        <f t="shared" si="5"/>
        <v>#REF!</v>
      </c>
    </row>
    <row r="99" spans="1:9" ht="17.25" x14ac:dyDescent="0.3">
      <c r="A99" s="54">
        <v>43594</v>
      </c>
      <c r="B99" s="54">
        <v>44315</v>
      </c>
      <c r="C99" s="6">
        <v>1097</v>
      </c>
      <c r="D99" s="13" t="s">
        <v>94</v>
      </c>
      <c r="E99" s="8">
        <v>7</v>
      </c>
      <c r="F99" s="9" t="s">
        <v>24</v>
      </c>
      <c r="G99" s="10">
        <v>28.89</v>
      </c>
      <c r="H99" s="11">
        <f t="shared" si="4"/>
        <v>36.401399999999995</v>
      </c>
      <c r="I99" s="25">
        <f t="shared" si="5"/>
        <v>238.63140000000001</v>
      </c>
    </row>
    <row r="100" spans="1:9" ht="17.25" x14ac:dyDescent="0.3">
      <c r="A100" s="54">
        <v>43594</v>
      </c>
      <c r="B100" s="54">
        <v>43717</v>
      </c>
      <c r="C100" s="6">
        <v>1099</v>
      </c>
      <c r="D100" s="13" t="s">
        <v>95</v>
      </c>
      <c r="E100" s="8">
        <v>10</v>
      </c>
      <c r="F100" s="9" t="s">
        <v>24</v>
      </c>
      <c r="G100" s="10">
        <v>18.149999999999999</v>
      </c>
      <c r="H100" s="11">
        <f t="shared" si="4"/>
        <v>32.669999999999995</v>
      </c>
      <c r="I100" s="25">
        <f t="shared" si="5"/>
        <v>214.17</v>
      </c>
    </row>
    <row r="101" spans="1:9" ht="17.25" x14ac:dyDescent="0.3">
      <c r="A101" s="54">
        <v>43594</v>
      </c>
      <c r="B101" s="54">
        <v>43717</v>
      </c>
      <c r="C101" s="6">
        <v>1100</v>
      </c>
      <c r="D101" s="7" t="s">
        <v>96</v>
      </c>
      <c r="E101" s="8">
        <v>42</v>
      </c>
      <c r="F101" s="9" t="s">
        <v>19</v>
      </c>
      <c r="G101" s="10">
        <v>66.510000000000005</v>
      </c>
      <c r="H101" s="11">
        <f t="shared" si="4"/>
        <v>502.81560000000002</v>
      </c>
      <c r="I101" s="25">
        <f t="shared" si="5"/>
        <v>3296.2356</v>
      </c>
    </row>
    <row r="102" spans="1:9" ht="17.25" x14ac:dyDescent="0.3">
      <c r="A102" s="54">
        <v>43594</v>
      </c>
      <c r="B102" s="54">
        <v>43717</v>
      </c>
      <c r="C102" s="6">
        <v>1101</v>
      </c>
      <c r="D102" s="7" t="s">
        <v>97</v>
      </c>
      <c r="E102" s="8">
        <v>32</v>
      </c>
      <c r="F102" s="9" t="s">
        <v>98</v>
      </c>
      <c r="G102" s="10">
        <v>48</v>
      </c>
      <c r="H102" s="11">
        <f t="shared" si="4"/>
        <v>276.48</v>
      </c>
      <c r="I102" s="25">
        <f t="shared" si="5"/>
        <v>1812.48</v>
      </c>
    </row>
    <row r="103" spans="1:9" ht="17.25" x14ac:dyDescent="0.3">
      <c r="A103" s="54">
        <v>43594</v>
      </c>
      <c r="B103" s="54">
        <v>44315</v>
      </c>
      <c r="C103" s="6">
        <v>1102</v>
      </c>
      <c r="D103" s="13" t="s">
        <v>99</v>
      </c>
      <c r="E103" s="8">
        <v>5</v>
      </c>
      <c r="F103" s="9" t="s">
        <v>98</v>
      </c>
      <c r="G103" s="10">
        <v>159.9</v>
      </c>
      <c r="H103" s="11">
        <f t="shared" ref="H103:H117" si="6">G103*18%*E103</f>
        <v>143.91</v>
      </c>
      <c r="I103" s="25">
        <f t="shared" ref="I103:I134" si="7">E103*G103+H103</f>
        <v>943.41</v>
      </c>
    </row>
    <row r="104" spans="1:9" ht="17.25" x14ac:dyDescent="0.3">
      <c r="A104" s="54">
        <v>43594</v>
      </c>
      <c r="B104" s="54">
        <v>43717</v>
      </c>
      <c r="C104" s="6">
        <v>1103</v>
      </c>
      <c r="D104" s="13" t="s">
        <v>100</v>
      </c>
      <c r="E104" s="8">
        <v>2</v>
      </c>
      <c r="F104" s="9" t="s">
        <v>98</v>
      </c>
      <c r="G104" s="10">
        <v>171.42</v>
      </c>
      <c r="H104" s="11">
        <f t="shared" si="6"/>
        <v>61.711199999999991</v>
      </c>
      <c r="I104" s="25">
        <f t="shared" si="7"/>
        <v>404.55119999999999</v>
      </c>
    </row>
    <row r="105" spans="1:9" ht="17.25" hidden="1" x14ac:dyDescent="0.3">
      <c r="A105" s="54">
        <v>43594</v>
      </c>
      <c r="B105" s="54">
        <v>44315</v>
      </c>
      <c r="C105" s="6">
        <v>1104</v>
      </c>
      <c r="D105" s="13" t="s">
        <v>101</v>
      </c>
      <c r="E105" s="8">
        <v>0</v>
      </c>
      <c r="F105" s="9" t="s">
        <v>98</v>
      </c>
      <c r="G105" s="10">
        <v>159.9</v>
      </c>
      <c r="H105" s="11">
        <f t="shared" si="6"/>
        <v>0</v>
      </c>
      <c r="I105" s="25">
        <f t="shared" si="7"/>
        <v>0</v>
      </c>
    </row>
    <row r="106" spans="1:9" ht="17.25" hidden="1" x14ac:dyDescent="0.3">
      <c r="A106" s="54">
        <v>43594</v>
      </c>
      <c r="B106" s="54">
        <v>43717</v>
      </c>
      <c r="C106" s="6">
        <v>1105</v>
      </c>
      <c r="D106" s="13" t="s">
        <v>102</v>
      </c>
      <c r="E106" s="8" t="e">
        <f>#REF!-#REF!</f>
        <v>#REF!</v>
      </c>
      <c r="F106" s="9" t="s">
        <v>98</v>
      </c>
      <c r="G106" s="10">
        <v>171.42</v>
      </c>
      <c r="H106" s="11" t="e">
        <f t="shared" si="6"/>
        <v>#REF!</v>
      </c>
      <c r="I106" s="25" t="e">
        <f t="shared" si="7"/>
        <v>#REF!</v>
      </c>
    </row>
    <row r="107" spans="1:9" ht="17.25" x14ac:dyDescent="0.3">
      <c r="A107" s="54">
        <v>43594</v>
      </c>
      <c r="B107" s="54">
        <v>44315</v>
      </c>
      <c r="C107" s="6">
        <v>1106</v>
      </c>
      <c r="D107" s="7" t="s">
        <v>103</v>
      </c>
      <c r="E107" s="8">
        <v>8</v>
      </c>
      <c r="F107" s="9" t="s">
        <v>98</v>
      </c>
      <c r="G107" s="10">
        <v>169.32</v>
      </c>
      <c r="H107" s="11">
        <f t="shared" si="6"/>
        <v>243.82079999999999</v>
      </c>
      <c r="I107" s="25">
        <f t="shared" si="7"/>
        <v>1598.3807999999999</v>
      </c>
    </row>
    <row r="108" spans="1:9" ht="17.25" x14ac:dyDescent="0.3">
      <c r="A108" s="54">
        <v>43594</v>
      </c>
      <c r="B108" s="54">
        <v>44315</v>
      </c>
      <c r="C108" s="6">
        <v>1107</v>
      </c>
      <c r="D108" s="7" t="s">
        <v>104</v>
      </c>
      <c r="E108" s="8">
        <v>19</v>
      </c>
      <c r="F108" s="9" t="s">
        <v>19</v>
      </c>
      <c r="G108" s="10">
        <v>45</v>
      </c>
      <c r="H108" s="11">
        <f t="shared" si="6"/>
        <v>153.9</v>
      </c>
      <c r="I108" s="25">
        <f t="shared" si="7"/>
        <v>1008.9</v>
      </c>
    </row>
    <row r="109" spans="1:9" ht="17.25" x14ac:dyDescent="0.3">
      <c r="A109" s="54">
        <v>43594</v>
      </c>
      <c r="B109" s="54">
        <v>44315</v>
      </c>
      <c r="C109" s="6">
        <v>1108</v>
      </c>
      <c r="D109" s="7" t="s">
        <v>105</v>
      </c>
      <c r="E109" s="8">
        <v>12</v>
      </c>
      <c r="F109" s="9" t="s">
        <v>19</v>
      </c>
      <c r="G109" s="10">
        <v>7</v>
      </c>
      <c r="H109" s="11">
        <f t="shared" si="6"/>
        <v>15.120000000000001</v>
      </c>
      <c r="I109" s="25">
        <f t="shared" si="7"/>
        <v>99.12</v>
      </c>
    </row>
    <row r="110" spans="1:9" ht="17.25" x14ac:dyDescent="0.3">
      <c r="A110" s="54">
        <v>43594</v>
      </c>
      <c r="B110" s="54">
        <v>43717</v>
      </c>
      <c r="C110" s="6">
        <v>1109</v>
      </c>
      <c r="D110" s="7" t="s">
        <v>106</v>
      </c>
      <c r="E110" s="8">
        <v>13</v>
      </c>
      <c r="F110" s="9" t="s">
        <v>19</v>
      </c>
      <c r="G110" s="10">
        <v>24.25</v>
      </c>
      <c r="H110" s="11">
        <f t="shared" si="6"/>
        <v>56.745000000000005</v>
      </c>
      <c r="I110" s="25">
        <f t="shared" si="7"/>
        <v>371.995</v>
      </c>
    </row>
    <row r="111" spans="1:9" ht="17.25" hidden="1" x14ac:dyDescent="0.3">
      <c r="A111" s="54">
        <v>43594</v>
      </c>
      <c r="B111" s="54">
        <v>43717</v>
      </c>
      <c r="C111" s="6">
        <v>1110</v>
      </c>
      <c r="D111" s="7"/>
      <c r="E111" s="8" t="e">
        <f>#REF!-#REF!</f>
        <v>#REF!</v>
      </c>
      <c r="F111" s="9"/>
      <c r="G111" s="10"/>
      <c r="H111" s="11" t="e">
        <f t="shared" si="6"/>
        <v>#REF!</v>
      </c>
      <c r="I111" s="25" t="e">
        <f t="shared" si="7"/>
        <v>#REF!</v>
      </c>
    </row>
    <row r="112" spans="1:9" ht="17.25" x14ac:dyDescent="0.3">
      <c r="A112" s="54">
        <v>43594</v>
      </c>
      <c r="B112" s="54">
        <v>43717</v>
      </c>
      <c r="C112" s="6">
        <v>1111</v>
      </c>
      <c r="D112" s="7" t="s">
        <v>107</v>
      </c>
      <c r="E112" s="8">
        <v>5</v>
      </c>
      <c r="F112" s="9" t="s">
        <v>19</v>
      </c>
      <c r="G112" s="10">
        <v>5.25</v>
      </c>
      <c r="H112" s="11">
        <f t="shared" si="6"/>
        <v>4.7249999999999996</v>
      </c>
      <c r="I112" s="25">
        <f t="shared" si="7"/>
        <v>30.975000000000001</v>
      </c>
    </row>
    <row r="113" spans="1:9" ht="17.25" x14ac:dyDescent="0.3">
      <c r="A113" s="54">
        <v>43594</v>
      </c>
      <c r="B113" s="54">
        <v>44315</v>
      </c>
      <c r="C113" s="6">
        <v>1112</v>
      </c>
      <c r="D113" s="7" t="s">
        <v>108</v>
      </c>
      <c r="E113" s="8">
        <v>3</v>
      </c>
      <c r="F113" s="9" t="s">
        <v>19</v>
      </c>
      <c r="G113" s="10">
        <v>53.39</v>
      </c>
      <c r="H113" s="11">
        <f t="shared" si="6"/>
        <v>28.830599999999997</v>
      </c>
      <c r="I113" s="25">
        <f t="shared" si="7"/>
        <v>189.00060000000002</v>
      </c>
    </row>
    <row r="114" spans="1:9" ht="17.25" x14ac:dyDescent="0.3">
      <c r="A114" s="54">
        <v>43594</v>
      </c>
      <c r="B114" s="54">
        <v>43717</v>
      </c>
      <c r="C114" s="6">
        <v>1113</v>
      </c>
      <c r="D114" s="7" t="s">
        <v>109</v>
      </c>
      <c r="E114" s="8">
        <v>5</v>
      </c>
      <c r="F114" s="9" t="s">
        <v>19</v>
      </c>
      <c r="G114" s="10">
        <v>9.6199999999999992</v>
      </c>
      <c r="H114" s="11">
        <f t="shared" si="6"/>
        <v>8.6579999999999995</v>
      </c>
      <c r="I114" s="25">
        <f t="shared" si="7"/>
        <v>56.757999999999996</v>
      </c>
    </row>
    <row r="115" spans="1:9" ht="17.25" x14ac:dyDescent="0.3">
      <c r="A115" s="54">
        <v>43594</v>
      </c>
      <c r="B115" s="54">
        <v>44315</v>
      </c>
      <c r="C115" s="6">
        <v>1114</v>
      </c>
      <c r="D115" s="7" t="s">
        <v>110</v>
      </c>
      <c r="E115" s="8">
        <v>4</v>
      </c>
      <c r="F115" s="9" t="s">
        <v>19</v>
      </c>
      <c r="G115" s="10">
        <v>5.2</v>
      </c>
      <c r="H115" s="11">
        <f t="shared" si="6"/>
        <v>3.7439999999999998</v>
      </c>
      <c r="I115" s="25">
        <f t="shared" si="7"/>
        <v>24.544</v>
      </c>
    </row>
    <row r="116" spans="1:9" ht="17.25" x14ac:dyDescent="0.3">
      <c r="A116" s="54">
        <v>43594</v>
      </c>
      <c r="B116" s="54">
        <v>44315</v>
      </c>
      <c r="C116" s="6">
        <v>1115</v>
      </c>
      <c r="D116" s="7" t="s">
        <v>111</v>
      </c>
      <c r="E116" s="8">
        <v>12</v>
      </c>
      <c r="F116" s="9" t="s">
        <v>24</v>
      </c>
      <c r="G116" s="10">
        <v>5.2</v>
      </c>
      <c r="H116" s="11">
        <f t="shared" si="6"/>
        <v>11.231999999999999</v>
      </c>
      <c r="I116" s="25">
        <f t="shared" si="7"/>
        <v>73.632000000000005</v>
      </c>
    </row>
    <row r="117" spans="1:9" ht="17.25" hidden="1" x14ac:dyDescent="0.3">
      <c r="A117" s="54">
        <v>43594</v>
      </c>
      <c r="B117" s="54">
        <v>43717</v>
      </c>
      <c r="C117" s="6">
        <v>1116</v>
      </c>
      <c r="D117" s="7"/>
      <c r="E117" s="8" t="e">
        <f>#REF!-#REF!</f>
        <v>#REF!</v>
      </c>
      <c r="F117" s="9"/>
      <c r="G117" s="10"/>
      <c r="H117" s="11" t="e">
        <f t="shared" si="6"/>
        <v>#REF!</v>
      </c>
      <c r="I117" s="25" t="e">
        <f t="shared" si="7"/>
        <v>#REF!</v>
      </c>
    </row>
    <row r="118" spans="1:9" ht="17.25" x14ac:dyDescent="0.3">
      <c r="A118" s="54">
        <v>43594</v>
      </c>
      <c r="B118" s="54">
        <v>44315</v>
      </c>
      <c r="C118" s="6">
        <v>1117</v>
      </c>
      <c r="D118" s="7" t="s">
        <v>112</v>
      </c>
      <c r="E118" s="8">
        <v>8</v>
      </c>
      <c r="F118" s="9" t="s">
        <v>19</v>
      </c>
      <c r="G118" s="10">
        <v>304.79000000000002</v>
      </c>
      <c r="H118" s="11">
        <v>54.86</v>
      </c>
      <c r="I118" s="25">
        <f t="shared" si="7"/>
        <v>2493.1800000000003</v>
      </c>
    </row>
    <row r="119" spans="1:9" ht="17.25" hidden="1" x14ac:dyDescent="0.3">
      <c r="A119" s="54">
        <v>43594</v>
      </c>
      <c r="B119" s="54">
        <v>43717</v>
      </c>
      <c r="C119" s="6">
        <v>1118</v>
      </c>
      <c r="D119" s="7" t="s">
        <v>113</v>
      </c>
      <c r="E119" s="8">
        <v>0</v>
      </c>
      <c r="F119" s="9" t="s">
        <v>19</v>
      </c>
      <c r="G119" s="10">
        <v>11</v>
      </c>
      <c r="H119" s="11">
        <f t="shared" ref="H119:H134" si="8">G119*18%*E119</f>
        <v>0</v>
      </c>
      <c r="I119" s="25">
        <f t="shared" si="7"/>
        <v>0</v>
      </c>
    </row>
    <row r="120" spans="1:9" ht="17.25" x14ac:dyDescent="0.3">
      <c r="A120" s="54">
        <v>43594</v>
      </c>
      <c r="B120" s="54">
        <v>43717</v>
      </c>
      <c r="C120" s="6">
        <v>1119</v>
      </c>
      <c r="D120" s="7" t="s">
        <v>114</v>
      </c>
      <c r="E120" s="8">
        <v>21</v>
      </c>
      <c r="F120" s="9" t="s">
        <v>19</v>
      </c>
      <c r="G120" s="10">
        <v>10</v>
      </c>
      <c r="H120" s="11">
        <f t="shared" si="8"/>
        <v>37.799999999999997</v>
      </c>
      <c r="I120" s="25">
        <f t="shared" si="7"/>
        <v>247.8</v>
      </c>
    </row>
    <row r="121" spans="1:9" ht="17.25" x14ac:dyDescent="0.3">
      <c r="A121" s="54">
        <v>43594</v>
      </c>
      <c r="B121" s="54">
        <v>43717</v>
      </c>
      <c r="C121" s="6">
        <v>1120</v>
      </c>
      <c r="D121" s="7" t="s">
        <v>115</v>
      </c>
      <c r="E121" s="8">
        <v>62</v>
      </c>
      <c r="F121" s="9" t="s">
        <v>19</v>
      </c>
      <c r="G121" s="10">
        <v>20</v>
      </c>
      <c r="H121" s="11">
        <f t="shared" si="8"/>
        <v>223.2</v>
      </c>
      <c r="I121" s="25">
        <f t="shared" si="7"/>
        <v>1463.2</v>
      </c>
    </row>
    <row r="122" spans="1:9" ht="17.25" hidden="1" x14ac:dyDescent="0.3">
      <c r="A122" s="54">
        <v>43594</v>
      </c>
      <c r="B122" s="54">
        <v>43717</v>
      </c>
      <c r="C122" s="18">
        <v>1121</v>
      </c>
      <c r="D122" s="13" t="s">
        <v>116</v>
      </c>
      <c r="E122" s="8" t="e">
        <f>#REF!-#REF!</f>
        <v>#REF!</v>
      </c>
      <c r="F122" s="9" t="s">
        <v>19</v>
      </c>
      <c r="G122" s="10">
        <v>123.96</v>
      </c>
      <c r="H122" s="11" t="e">
        <f t="shared" si="8"/>
        <v>#REF!</v>
      </c>
      <c r="I122" s="25" t="e">
        <f t="shared" si="7"/>
        <v>#REF!</v>
      </c>
    </row>
    <row r="123" spans="1:9" ht="17.25" x14ac:dyDescent="0.3">
      <c r="A123" s="54">
        <v>43594</v>
      </c>
      <c r="B123" s="54">
        <v>43717</v>
      </c>
      <c r="C123" s="18">
        <v>1122</v>
      </c>
      <c r="D123" s="13" t="s">
        <v>117</v>
      </c>
      <c r="E123" s="8">
        <v>25</v>
      </c>
      <c r="F123" s="9" t="s">
        <v>19</v>
      </c>
      <c r="G123" s="10">
        <v>144.07</v>
      </c>
      <c r="H123" s="11">
        <f t="shared" si="8"/>
        <v>648.31499999999994</v>
      </c>
      <c r="I123" s="25">
        <f t="shared" si="7"/>
        <v>4250.0649999999996</v>
      </c>
    </row>
    <row r="124" spans="1:9" ht="17.25" x14ac:dyDescent="0.3">
      <c r="A124" s="54">
        <v>43594</v>
      </c>
      <c r="B124" s="54">
        <v>43717</v>
      </c>
      <c r="C124" s="18">
        <v>1123</v>
      </c>
      <c r="D124" s="13" t="s">
        <v>118</v>
      </c>
      <c r="E124" s="8">
        <v>50</v>
      </c>
      <c r="F124" s="9" t="s">
        <v>19</v>
      </c>
      <c r="G124" s="10">
        <v>182.2</v>
      </c>
      <c r="H124" s="11">
        <f t="shared" si="8"/>
        <v>1639.8</v>
      </c>
      <c r="I124" s="25">
        <f t="shared" si="7"/>
        <v>10749.8</v>
      </c>
    </row>
    <row r="125" spans="1:9" ht="17.25" x14ac:dyDescent="0.3">
      <c r="A125" s="54">
        <v>43594</v>
      </c>
      <c r="B125" s="54">
        <v>43717</v>
      </c>
      <c r="C125" s="18">
        <v>1124</v>
      </c>
      <c r="D125" s="13" t="s">
        <v>119</v>
      </c>
      <c r="E125" s="8">
        <v>10</v>
      </c>
      <c r="F125" s="9" t="s">
        <v>19</v>
      </c>
      <c r="G125" s="10">
        <v>207.63</v>
      </c>
      <c r="H125" s="11">
        <f t="shared" si="8"/>
        <v>373.73399999999998</v>
      </c>
      <c r="I125" s="25">
        <f t="shared" si="7"/>
        <v>2450.0340000000001</v>
      </c>
    </row>
    <row r="126" spans="1:9" ht="17.25" x14ac:dyDescent="0.3">
      <c r="A126" s="54">
        <v>43594</v>
      </c>
      <c r="B126" s="54">
        <v>43717</v>
      </c>
      <c r="C126" s="18">
        <v>1125</v>
      </c>
      <c r="D126" s="13" t="s">
        <v>120</v>
      </c>
      <c r="E126" s="8">
        <v>32</v>
      </c>
      <c r="F126" s="9" t="s">
        <v>19</v>
      </c>
      <c r="G126" s="10">
        <v>288.14</v>
      </c>
      <c r="H126" s="11">
        <f t="shared" si="8"/>
        <v>1659.6863999999998</v>
      </c>
      <c r="I126" s="25">
        <f t="shared" si="7"/>
        <v>10880.1664</v>
      </c>
    </row>
    <row r="127" spans="1:9" ht="17.25" x14ac:dyDescent="0.3">
      <c r="A127" s="54">
        <v>43594</v>
      </c>
      <c r="B127" s="54">
        <v>43717</v>
      </c>
      <c r="C127" s="18">
        <v>1126</v>
      </c>
      <c r="D127" s="13" t="s">
        <v>121</v>
      </c>
      <c r="E127" s="8">
        <v>53</v>
      </c>
      <c r="F127" s="9" t="s">
        <v>19</v>
      </c>
      <c r="G127" s="10">
        <v>330.1</v>
      </c>
      <c r="H127" s="11">
        <f t="shared" si="8"/>
        <v>3149.154</v>
      </c>
      <c r="I127" s="25">
        <f t="shared" si="7"/>
        <v>20644.454000000002</v>
      </c>
    </row>
    <row r="128" spans="1:9" ht="17.25" x14ac:dyDescent="0.3">
      <c r="A128" s="54">
        <v>43594</v>
      </c>
      <c r="B128" s="54">
        <v>43717</v>
      </c>
      <c r="C128" s="18">
        <v>1127</v>
      </c>
      <c r="D128" s="13" t="s">
        <v>122</v>
      </c>
      <c r="E128" s="8">
        <v>16</v>
      </c>
      <c r="F128" s="9" t="s">
        <v>19</v>
      </c>
      <c r="G128" s="10">
        <v>567.91999999999996</v>
      </c>
      <c r="H128" s="11">
        <f t="shared" si="8"/>
        <v>1635.6095999999998</v>
      </c>
      <c r="I128" s="25">
        <f t="shared" si="7"/>
        <v>10722.329599999999</v>
      </c>
    </row>
    <row r="129" spans="1:9" ht="17.25" x14ac:dyDescent="0.3">
      <c r="A129" s="54">
        <v>43594</v>
      </c>
      <c r="B129" s="54">
        <v>43717</v>
      </c>
      <c r="C129" s="6">
        <v>1128</v>
      </c>
      <c r="D129" s="7" t="s">
        <v>123</v>
      </c>
      <c r="E129" s="8">
        <v>40</v>
      </c>
      <c r="F129" s="9" t="s">
        <v>19</v>
      </c>
      <c r="G129" s="10">
        <v>7.48</v>
      </c>
      <c r="H129" s="11">
        <f t="shared" si="8"/>
        <v>53.856000000000002</v>
      </c>
      <c r="I129" s="25">
        <f t="shared" si="7"/>
        <v>353.05600000000004</v>
      </c>
    </row>
    <row r="130" spans="1:9" ht="17.25" x14ac:dyDescent="0.3">
      <c r="A130" s="54">
        <v>43594</v>
      </c>
      <c r="B130" s="54">
        <v>43717</v>
      </c>
      <c r="C130" s="6">
        <v>1129</v>
      </c>
      <c r="D130" s="7" t="s">
        <v>124</v>
      </c>
      <c r="E130" s="8">
        <v>36</v>
      </c>
      <c r="F130" s="9" t="s">
        <v>19</v>
      </c>
      <c r="G130" s="10">
        <v>9.65</v>
      </c>
      <c r="H130" s="11">
        <f t="shared" si="8"/>
        <v>62.532000000000004</v>
      </c>
      <c r="I130" s="25">
        <f t="shared" si="7"/>
        <v>409.93200000000002</v>
      </c>
    </row>
    <row r="131" spans="1:9" ht="17.25" x14ac:dyDescent="0.3">
      <c r="A131" s="54">
        <v>43594</v>
      </c>
      <c r="B131" s="54">
        <v>43717</v>
      </c>
      <c r="C131" s="6">
        <v>1130</v>
      </c>
      <c r="D131" s="7" t="s">
        <v>125</v>
      </c>
      <c r="E131" s="8">
        <v>152</v>
      </c>
      <c r="F131" s="9" t="s">
        <v>19</v>
      </c>
      <c r="G131" s="10">
        <v>10.15</v>
      </c>
      <c r="H131" s="11">
        <f t="shared" si="8"/>
        <v>277.70400000000001</v>
      </c>
      <c r="I131" s="25">
        <f t="shared" si="7"/>
        <v>1820.5039999999999</v>
      </c>
    </row>
    <row r="132" spans="1:9" ht="17.25" x14ac:dyDescent="0.3">
      <c r="A132" s="54">
        <v>43594</v>
      </c>
      <c r="B132" s="54">
        <v>43717</v>
      </c>
      <c r="C132" s="6">
        <v>1131</v>
      </c>
      <c r="D132" s="7" t="s">
        <v>126</v>
      </c>
      <c r="E132" s="8">
        <v>59</v>
      </c>
      <c r="F132" s="9" t="s">
        <v>19</v>
      </c>
      <c r="G132" s="10">
        <v>12.5</v>
      </c>
      <c r="H132" s="11">
        <f t="shared" si="8"/>
        <v>132.75</v>
      </c>
      <c r="I132" s="25">
        <f t="shared" si="7"/>
        <v>870.25</v>
      </c>
    </row>
    <row r="133" spans="1:9" ht="17.25" x14ac:dyDescent="0.3">
      <c r="A133" s="54">
        <v>43594</v>
      </c>
      <c r="B133" s="54">
        <v>43717</v>
      </c>
      <c r="C133" s="6">
        <v>1132</v>
      </c>
      <c r="D133" s="7" t="s">
        <v>127</v>
      </c>
      <c r="E133" s="8">
        <v>132</v>
      </c>
      <c r="F133" s="9" t="s">
        <v>19</v>
      </c>
      <c r="G133" s="10">
        <v>15</v>
      </c>
      <c r="H133" s="11">
        <f t="shared" si="8"/>
        <v>356.4</v>
      </c>
      <c r="I133" s="25">
        <f t="shared" si="7"/>
        <v>2336.4</v>
      </c>
    </row>
    <row r="134" spans="1:9" ht="17.25" x14ac:dyDescent="0.3">
      <c r="A134" s="54">
        <v>43594</v>
      </c>
      <c r="B134" s="54">
        <v>44315</v>
      </c>
      <c r="C134" s="6">
        <v>1133</v>
      </c>
      <c r="D134" s="7" t="s">
        <v>128</v>
      </c>
      <c r="E134" s="8">
        <v>2</v>
      </c>
      <c r="F134" s="19" t="s">
        <v>19</v>
      </c>
      <c r="G134" s="20">
        <v>115</v>
      </c>
      <c r="H134" s="11">
        <f t="shared" si="8"/>
        <v>41.4</v>
      </c>
      <c r="I134" s="25">
        <f t="shared" si="7"/>
        <v>271.39999999999998</v>
      </c>
    </row>
    <row r="135" spans="1:9" ht="17.25" x14ac:dyDescent="0.3">
      <c r="A135" s="54">
        <v>43594</v>
      </c>
      <c r="B135" s="54">
        <v>43717</v>
      </c>
      <c r="C135" s="6">
        <v>1134</v>
      </c>
      <c r="D135" s="7" t="s">
        <v>129</v>
      </c>
      <c r="E135" s="8">
        <v>9</v>
      </c>
      <c r="F135" s="19" t="s">
        <v>19</v>
      </c>
      <c r="G135" s="20">
        <v>210</v>
      </c>
      <c r="H135" s="11">
        <v>0</v>
      </c>
      <c r="I135" s="25">
        <f t="shared" ref="I135:I164" si="9">E135*G135+H135</f>
        <v>1890</v>
      </c>
    </row>
    <row r="136" spans="1:9" ht="17.25" x14ac:dyDescent="0.3">
      <c r="A136" s="54">
        <v>43594</v>
      </c>
      <c r="B136" s="54">
        <v>44315</v>
      </c>
      <c r="C136" s="6">
        <v>1140</v>
      </c>
      <c r="D136" s="7" t="s">
        <v>130</v>
      </c>
      <c r="E136" s="8">
        <v>2</v>
      </c>
      <c r="F136" s="19" t="s">
        <v>19</v>
      </c>
      <c r="G136" s="20">
        <v>222.75</v>
      </c>
      <c r="H136" s="11">
        <f t="shared" ref="H136:H150" si="10">G136*18%*E136</f>
        <v>80.19</v>
      </c>
      <c r="I136" s="25">
        <f t="shared" si="9"/>
        <v>525.69000000000005</v>
      </c>
    </row>
    <row r="137" spans="1:9" ht="17.25" x14ac:dyDescent="0.3">
      <c r="A137" s="54">
        <v>43594</v>
      </c>
      <c r="B137" s="54">
        <v>44315</v>
      </c>
      <c r="C137" s="6">
        <v>1141</v>
      </c>
      <c r="D137" s="7" t="s">
        <v>131</v>
      </c>
      <c r="E137" s="8">
        <v>23</v>
      </c>
      <c r="F137" s="19" t="s">
        <v>19</v>
      </c>
      <c r="G137" s="20">
        <v>14.61</v>
      </c>
      <c r="H137" s="11">
        <f t="shared" si="10"/>
        <v>60.485399999999998</v>
      </c>
      <c r="I137" s="25">
        <f t="shared" si="9"/>
        <v>396.5154</v>
      </c>
    </row>
    <row r="138" spans="1:9" ht="17.25" x14ac:dyDescent="0.3">
      <c r="A138" s="54">
        <v>43594</v>
      </c>
      <c r="B138" s="54">
        <v>43717</v>
      </c>
      <c r="C138" s="6">
        <v>1142</v>
      </c>
      <c r="D138" s="7" t="s">
        <v>132</v>
      </c>
      <c r="E138" s="8">
        <v>2</v>
      </c>
      <c r="F138" s="19" t="s">
        <v>19</v>
      </c>
      <c r="G138" s="20">
        <v>396</v>
      </c>
      <c r="H138" s="11">
        <f t="shared" si="10"/>
        <v>142.56</v>
      </c>
      <c r="I138" s="25">
        <f t="shared" si="9"/>
        <v>934.56</v>
      </c>
    </row>
    <row r="139" spans="1:9" ht="17.25" x14ac:dyDescent="0.3">
      <c r="A139" s="54">
        <v>43594</v>
      </c>
      <c r="B139" s="54">
        <v>44315</v>
      </c>
      <c r="C139" s="6">
        <v>1143</v>
      </c>
      <c r="D139" s="7" t="s">
        <v>133</v>
      </c>
      <c r="E139" s="8">
        <v>2</v>
      </c>
      <c r="F139" s="19" t="s">
        <v>19</v>
      </c>
      <c r="G139" s="20">
        <v>135.34</v>
      </c>
      <c r="H139" s="11">
        <f t="shared" si="10"/>
        <v>48.7224</v>
      </c>
      <c r="I139" s="25">
        <f t="shared" si="9"/>
        <v>319.4024</v>
      </c>
    </row>
    <row r="140" spans="1:9" ht="17.25" x14ac:dyDescent="0.3">
      <c r="A140" s="54">
        <v>43594</v>
      </c>
      <c r="B140" s="54">
        <v>44315</v>
      </c>
      <c r="C140" s="6">
        <v>1144</v>
      </c>
      <c r="D140" s="7" t="s">
        <v>134</v>
      </c>
      <c r="E140" s="8">
        <v>2</v>
      </c>
      <c r="F140" s="19" t="s">
        <v>19</v>
      </c>
      <c r="G140" s="20">
        <v>523.32000000000005</v>
      </c>
      <c r="H140" s="11">
        <f t="shared" si="10"/>
        <v>188.39520000000002</v>
      </c>
      <c r="I140" s="25">
        <f t="shared" si="9"/>
        <v>1235.0352</v>
      </c>
    </row>
    <row r="141" spans="1:9" ht="17.25" x14ac:dyDescent="0.3">
      <c r="A141" s="54">
        <v>43594</v>
      </c>
      <c r="B141" s="54">
        <v>43717</v>
      </c>
      <c r="C141" s="6">
        <v>1145</v>
      </c>
      <c r="D141" s="7" t="s">
        <v>135</v>
      </c>
      <c r="E141" s="8">
        <v>3</v>
      </c>
      <c r="F141" s="19" t="s">
        <v>19</v>
      </c>
      <c r="G141" s="20">
        <v>63.59</v>
      </c>
      <c r="H141" s="11">
        <f t="shared" si="10"/>
        <v>34.3386</v>
      </c>
      <c r="I141" s="25">
        <f t="shared" si="9"/>
        <v>225.10860000000002</v>
      </c>
    </row>
    <row r="142" spans="1:9" ht="17.25" hidden="1" x14ac:dyDescent="0.3">
      <c r="A142" s="54">
        <v>43594</v>
      </c>
      <c r="B142" s="54">
        <v>44315</v>
      </c>
      <c r="C142" s="6">
        <v>1146</v>
      </c>
      <c r="D142" s="21" t="s">
        <v>136</v>
      </c>
      <c r="E142" s="8">
        <v>0</v>
      </c>
      <c r="F142" s="19" t="s">
        <v>19</v>
      </c>
      <c r="G142" s="20">
        <v>363</v>
      </c>
      <c r="H142" s="11">
        <f t="shared" si="10"/>
        <v>0</v>
      </c>
      <c r="I142" s="25">
        <f t="shared" si="9"/>
        <v>0</v>
      </c>
    </row>
    <row r="143" spans="1:9" ht="17.25" x14ac:dyDescent="0.3">
      <c r="A143" s="54">
        <v>43594</v>
      </c>
      <c r="B143" s="54">
        <v>43717</v>
      </c>
      <c r="C143" s="6">
        <v>1147</v>
      </c>
      <c r="D143" s="21" t="s">
        <v>137</v>
      </c>
      <c r="E143" s="8">
        <v>1</v>
      </c>
      <c r="F143" s="19" t="s">
        <v>19</v>
      </c>
      <c r="G143" s="20">
        <v>38</v>
      </c>
      <c r="H143" s="11">
        <f t="shared" si="10"/>
        <v>6.84</v>
      </c>
      <c r="I143" s="25">
        <f t="shared" si="9"/>
        <v>44.84</v>
      </c>
    </row>
    <row r="144" spans="1:9" ht="17.25" x14ac:dyDescent="0.3">
      <c r="A144" s="54">
        <v>43594</v>
      </c>
      <c r="B144" s="54">
        <v>43717</v>
      </c>
      <c r="C144" s="6">
        <v>1148</v>
      </c>
      <c r="D144" s="21" t="s">
        <v>138</v>
      </c>
      <c r="E144" s="8">
        <v>1</v>
      </c>
      <c r="F144" s="19" t="s">
        <v>19</v>
      </c>
      <c r="G144" s="20">
        <v>8100</v>
      </c>
      <c r="H144" s="11">
        <f t="shared" si="10"/>
        <v>1458</v>
      </c>
      <c r="I144" s="25">
        <f t="shared" si="9"/>
        <v>9558</v>
      </c>
    </row>
    <row r="145" spans="1:9" ht="17.25" x14ac:dyDescent="0.3">
      <c r="A145" s="54">
        <v>43594</v>
      </c>
      <c r="B145" s="54">
        <v>44315</v>
      </c>
      <c r="C145" s="6">
        <v>1150</v>
      </c>
      <c r="D145" s="7" t="s">
        <v>139</v>
      </c>
      <c r="E145" s="8">
        <v>1</v>
      </c>
      <c r="F145" s="19" t="s">
        <v>19</v>
      </c>
      <c r="G145" s="20">
        <v>375</v>
      </c>
      <c r="H145" s="11">
        <f t="shared" si="10"/>
        <v>67.5</v>
      </c>
      <c r="I145" s="25">
        <f t="shared" si="9"/>
        <v>442.5</v>
      </c>
    </row>
    <row r="146" spans="1:9" ht="17.25" hidden="1" x14ac:dyDescent="0.3">
      <c r="A146" s="54">
        <v>43594</v>
      </c>
      <c r="B146" s="54">
        <v>43717</v>
      </c>
      <c r="C146" s="6">
        <v>1151</v>
      </c>
      <c r="D146" s="7" t="s">
        <v>140</v>
      </c>
      <c r="E146" s="8" t="e">
        <f>#REF!-#REF!</f>
        <v>#REF!</v>
      </c>
      <c r="F146" s="19" t="s">
        <v>19</v>
      </c>
      <c r="G146" s="20">
        <v>260</v>
      </c>
      <c r="H146" s="11" t="e">
        <f t="shared" si="10"/>
        <v>#REF!</v>
      </c>
      <c r="I146" s="25" t="e">
        <f t="shared" si="9"/>
        <v>#REF!</v>
      </c>
    </row>
    <row r="147" spans="1:9" ht="17.25" x14ac:dyDescent="0.3">
      <c r="A147" s="54">
        <v>43594</v>
      </c>
      <c r="B147" s="54">
        <v>43717</v>
      </c>
      <c r="C147" s="6">
        <v>1152</v>
      </c>
      <c r="D147" s="7" t="s">
        <v>141</v>
      </c>
      <c r="E147" s="8">
        <v>4</v>
      </c>
      <c r="F147" s="19" t="s">
        <v>19</v>
      </c>
      <c r="G147" s="20">
        <v>169</v>
      </c>
      <c r="H147" s="11">
        <f t="shared" si="10"/>
        <v>121.67999999999999</v>
      </c>
      <c r="I147" s="25">
        <f t="shared" si="9"/>
        <v>797.68</v>
      </c>
    </row>
    <row r="148" spans="1:9" ht="17.25" x14ac:dyDescent="0.3">
      <c r="A148" s="54">
        <v>43594</v>
      </c>
      <c r="B148" s="54">
        <v>44315</v>
      </c>
      <c r="C148" s="6">
        <v>1153</v>
      </c>
      <c r="D148" s="7" t="s">
        <v>142</v>
      </c>
      <c r="E148" s="8">
        <v>3</v>
      </c>
      <c r="F148" s="19" t="s">
        <v>19</v>
      </c>
      <c r="G148" s="20">
        <v>240</v>
      </c>
      <c r="H148" s="11">
        <f t="shared" si="10"/>
        <v>129.6</v>
      </c>
      <c r="I148" s="25">
        <f t="shared" si="9"/>
        <v>849.6</v>
      </c>
    </row>
    <row r="149" spans="1:9" ht="17.25" x14ac:dyDescent="0.3">
      <c r="A149" s="54">
        <v>43594</v>
      </c>
      <c r="B149" s="54">
        <v>43717</v>
      </c>
      <c r="C149" s="6">
        <v>1154</v>
      </c>
      <c r="D149" s="21" t="s">
        <v>143</v>
      </c>
      <c r="E149" s="8">
        <v>3</v>
      </c>
      <c r="F149" s="19" t="s">
        <v>19</v>
      </c>
      <c r="G149" s="20">
        <v>264</v>
      </c>
      <c r="H149" s="11">
        <f t="shared" si="10"/>
        <v>142.56</v>
      </c>
      <c r="I149" s="25">
        <f t="shared" si="9"/>
        <v>934.56</v>
      </c>
    </row>
    <row r="150" spans="1:9" ht="17.25" x14ac:dyDescent="0.3">
      <c r="A150" s="54">
        <v>43594</v>
      </c>
      <c r="B150" s="54">
        <v>44315</v>
      </c>
      <c r="C150" s="6">
        <v>1155</v>
      </c>
      <c r="D150" s="7" t="s">
        <v>144</v>
      </c>
      <c r="E150" s="8">
        <v>2</v>
      </c>
      <c r="F150" s="19" t="s">
        <v>19</v>
      </c>
      <c r="G150" s="20">
        <v>385</v>
      </c>
      <c r="H150" s="11">
        <f t="shared" si="10"/>
        <v>138.6</v>
      </c>
      <c r="I150" s="25">
        <f t="shared" si="9"/>
        <v>908.6</v>
      </c>
    </row>
    <row r="151" spans="1:9" ht="17.25" x14ac:dyDescent="0.3">
      <c r="A151" s="54">
        <v>44049</v>
      </c>
      <c r="B151" s="54">
        <v>44315</v>
      </c>
      <c r="C151" s="6">
        <v>1156</v>
      </c>
      <c r="D151" s="7" t="s">
        <v>145</v>
      </c>
      <c r="E151" s="8">
        <v>550</v>
      </c>
      <c r="F151" s="19" t="s">
        <v>19</v>
      </c>
      <c r="G151" s="20">
        <v>28</v>
      </c>
      <c r="H151" s="11">
        <v>0</v>
      </c>
      <c r="I151" s="25">
        <f t="shared" si="9"/>
        <v>15400</v>
      </c>
    </row>
    <row r="152" spans="1:9" ht="17.25" hidden="1" x14ac:dyDescent="0.3">
      <c r="A152" s="54">
        <v>44049</v>
      </c>
      <c r="B152" s="54">
        <v>44110</v>
      </c>
      <c r="C152" s="6">
        <v>1157</v>
      </c>
      <c r="D152" s="7" t="s">
        <v>146</v>
      </c>
      <c r="E152" s="8" t="e">
        <f>#REF!-#REF!</f>
        <v>#REF!</v>
      </c>
      <c r="F152" s="19" t="s">
        <v>19</v>
      </c>
      <c r="G152" s="20">
        <v>550</v>
      </c>
      <c r="H152" s="11" t="e">
        <f t="shared" ref="H152:H164" si="11">G152*18%*E152</f>
        <v>#REF!</v>
      </c>
      <c r="I152" s="25" t="e">
        <f t="shared" si="9"/>
        <v>#REF!</v>
      </c>
    </row>
    <row r="153" spans="1:9" ht="17.25" x14ac:dyDescent="0.3">
      <c r="A153" s="54">
        <v>44049</v>
      </c>
      <c r="B153" s="54">
        <v>44315</v>
      </c>
      <c r="C153" s="6">
        <v>1158</v>
      </c>
      <c r="D153" s="7" t="s">
        <v>147</v>
      </c>
      <c r="E153" s="8">
        <v>4</v>
      </c>
      <c r="F153" s="19" t="s">
        <v>148</v>
      </c>
      <c r="G153" s="20">
        <v>550</v>
      </c>
      <c r="H153" s="11">
        <f t="shared" si="11"/>
        <v>396</v>
      </c>
      <c r="I153" s="25">
        <f t="shared" si="9"/>
        <v>2596</v>
      </c>
    </row>
    <row r="154" spans="1:9" ht="17.25" hidden="1" x14ac:dyDescent="0.3">
      <c r="A154" s="54">
        <v>44049</v>
      </c>
      <c r="B154" s="54">
        <v>44110</v>
      </c>
      <c r="C154" s="6">
        <v>1159</v>
      </c>
      <c r="D154" s="7" t="s">
        <v>149</v>
      </c>
      <c r="E154" s="8" t="e">
        <f>#REF!-#REF!</f>
        <v>#REF!</v>
      </c>
      <c r="F154" s="19" t="s">
        <v>24</v>
      </c>
      <c r="G154" s="20">
        <v>42500</v>
      </c>
      <c r="H154" s="11" t="e">
        <f t="shared" si="11"/>
        <v>#REF!</v>
      </c>
      <c r="I154" s="25" t="e">
        <f t="shared" si="9"/>
        <v>#REF!</v>
      </c>
    </row>
    <row r="155" spans="1:9" ht="17.25" hidden="1" x14ac:dyDescent="0.3">
      <c r="A155" s="55" t="s">
        <v>150</v>
      </c>
      <c r="B155" s="55" t="s">
        <v>151</v>
      </c>
      <c r="C155" s="6">
        <v>1160</v>
      </c>
      <c r="D155" s="7" t="s">
        <v>152</v>
      </c>
      <c r="E155" s="8" t="e">
        <f>#REF!-#REF!</f>
        <v>#REF!</v>
      </c>
      <c r="F155" s="19" t="s">
        <v>19</v>
      </c>
      <c r="G155" s="20"/>
      <c r="H155" s="11" t="e">
        <f t="shared" si="11"/>
        <v>#REF!</v>
      </c>
      <c r="I155" s="25" t="e">
        <f t="shared" si="9"/>
        <v>#REF!</v>
      </c>
    </row>
    <row r="156" spans="1:9" ht="17.25" x14ac:dyDescent="0.3">
      <c r="A156" s="54">
        <v>44312</v>
      </c>
      <c r="B156" s="54">
        <v>44315</v>
      </c>
      <c r="C156" s="6">
        <v>1161</v>
      </c>
      <c r="D156" s="7" t="s">
        <v>153</v>
      </c>
      <c r="E156" s="8">
        <v>3</v>
      </c>
      <c r="F156" s="19" t="s">
        <v>148</v>
      </c>
      <c r="G156" s="20">
        <v>868</v>
      </c>
      <c r="H156" s="11">
        <f t="shared" si="11"/>
        <v>468.71999999999991</v>
      </c>
      <c r="I156" s="25">
        <f t="shared" si="9"/>
        <v>3072.72</v>
      </c>
    </row>
    <row r="157" spans="1:9" ht="17.25" x14ac:dyDescent="0.3">
      <c r="A157" s="55" t="s">
        <v>154</v>
      </c>
      <c r="B157" s="54">
        <v>44315</v>
      </c>
      <c r="C157" s="6">
        <v>2000</v>
      </c>
      <c r="D157" s="7" t="s">
        <v>155</v>
      </c>
      <c r="E157" s="8">
        <v>40</v>
      </c>
      <c r="F157" s="19" t="s">
        <v>98</v>
      </c>
      <c r="G157" s="20">
        <v>239</v>
      </c>
      <c r="H157" s="11">
        <f t="shared" si="11"/>
        <v>1720.7999999999997</v>
      </c>
      <c r="I157" s="25">
        <f t="shared" si="9"/>
        <v>11280.8</v>
      </c>
    </row>
    <row r="158" spans="1:9" ht="17.25" hidden="1" x14ac:dyDescent="0.3">
      <c r="A158" s="55" t="s">
        <v>154</v>
      </c>
      <c r="B158" s="55" t="s">
        <v>156</v>
      </c>
      <c r="C158" s="6">
        <v>2001</v>
      </c>
      <c r="D158" s="7" t="s">
        <v>157</v>
      </c>
      <c r="E158" s="8" t="e">
        <f>#REF!-#REF!</f>
        <v>#REF!</v>
      </c>
      <c r="F158" s="19" t="s">
        <v>98</v>
      </c>
      <c r="G158" s="20">
        <v>275</v>
      </c>
      <c r="H158" s="11" t="e">
        <f t="shared" si="11"/>
        <v>#REF!</v>
      </c>
      <c r="I158" s="25" t="e">
        <f t="shared" si="9"/>
        <v>#REF!</v>
      </c>
    </row>
    <row r="159" spans="1:9" ht="17.25" hidden="1" x14ac:dyDescent="0.3">
      <c r="A159" s="55" t="s">
        <v>154</v>
      </c>
      <c r="B159" s="55" t="s">
        <v>156</v>
      </c>
      <c r="C159" s="6">
        <v>2002</v>
      </c>
      <c r="D159" s="7" t="s">
        <v>158</v>
      </c>
      <c r="E159" s="8" t="e">
        <f>#REF!-#REF!</f>
        <v>#REF!</v>
      </c>
      <c r="F159" s="19" t="s">
        <v>98</v>
      </c>
      <c r="G159" s="20">
        <v>275</v>
      </c>
      <c r="H159" s="11" t="e">
        <f t="shared" si="11"/>
        <v>#REF!</v>
      </c>
      <c r="I159" s="25" t="e">
        <f t="shared" si="9"/>
        <v>#REF!</v>
      </c>
    </row>
    <row r="160" spans="1:9" ht="17.25" hidden="1" x14ac:dyDescent="0.3">
      <c r="A160" s="55" t="s">
        <v>154</v>
      </c>
      <c r="B160" s="55" t="s">
        <v>156</v>
      </c>
      <c r="C160" s="6">
        <v>2003</v>
      </c>
      <c r="D160" s="7" t="s">
        <v>159</v>
      </c>
      <c r="E160" s="8" t="e">
        <f>#REF!-#REF!</f>
        <v>#REF!</v>
      </c>
      <c r="F160" s="19" t="s">
        <v>98</v>
      </c>
      <c r="G160" s="20">
        <v>275</v>
      </c>
      <c r="H160" s="11" t="e">
        <f t="shared" si="11"/>
        <v>#REF!</v>
      </c>
      <c r="I160" s="25" t="e">
        <f t="shared" si="9"/>
        <v>#REF!</v>
      </c>
    </row>
    <row r="161" spans="1:9" ht="17.25" hidden="1" x14ac:dyDescent="0.3">
      <c r="A161" s="55" t="s">
        <v>154</v>
      </c>
      <c r="B161" s="55" t="s">
        <v>156</v>
      </c>
      <c r="C161" s="6">
        <v>2004</v>
      </c>
      <c r="D161" s="7" t="s">
        <v>160</v>
      </c>
      <c r="E161" s="8" t="e">
        <f>#REF!-#REF!</f>
        <v>#REF!</v>
      </c>
      <c r="F161" s="19" t="s">
        <v>98</v>
      </c>
      <c r="G161" s="20">
        <v>275</v>
      </c>
      <c r="H161" s="11" t="e">
        <f t="shared" si="11"/>
        <v>#REF!</v>
      </c>
      <c r="I161" s="25" t="e">
        <f t="shared" si="9"/>
        <v>#REF!</v>
      </c>
    </row>
    <row r="162" spans="1:9" ht="17.25" hidden="1" x14ac:dyDescent="0.3">
      <c r="A162" s="55" t="s">
        <v>154</v>
      </c>
      <c r="B162" s="55" t="s">
        <v>156</v>
      </c>
      <c r="C162" s="6">
        <v>2005</v>
      </c>
      <c r="D162" s="7" t="s">
        <v>161</v>
      </c>
      <c r="E162" s="8" t="e">
        <f>#REF!-#REF!</f>
        <v>#REF!</v>
      </c>
      <c r="F162" s="19" t="s">
        <v>24</v>
      </c>
      <c r="G162" s="20">
        <v>275</v>
      </c>
      <c r="H162" s="11" t="e">
        <f t="shared" si="11"/>
        <v>#REF!</v>
      </c>
      <c r="I162" s="25" t="e">
        <f t="shared" si="9"/>
        <v>#REF!</v>
      </c>
    </row>
    <row r="163" spans="1:9" ht="17.25" x14ac:dyDescent="0.3">
      <c r="A163" s="55" t="s">
        <v>154</v>
      </c>
      <c r="B163" s="55" t="s">
        <v>75</v>
      </c>
      <c r="C163" s="6">
        <v>2008</v>
      </c>
      <c r="D163" s="7" t="s">
        <v>162</v>
      </c>
      <c r="E163" s="8">
        <v>17</v>
      </c>
      <c r="F163" s="19" t="s">
        <v>19</v>
      </c>
      <c r="G163" s="20">
        <v>362</v>
      </c>
      <c r="H163" s="11">
        <f t="shared" si="11"/>
        <v>1107.72</v>
      </c>
      <c r="I163" s="25">
        <f t="shared" si="9"/>
        <v>7261.72</v>
      </c>
    </row>
    <row r="164" spans="1:9" ht="17.25" x14ac:dyDescent="0.3">
      <c r="A164" s="55" t="s">
        <v>154</v>
      </c>
      <c r="B164" s="54">
        <v>44315</v>
      </c>
      <c r="C164" s="6">
        <v>2009</v>
      </c>
      <c r="D164" s="7" t="s">
        <v>163</v>
      </c>
      <c r="E164" s="8">
        <v>24</v>
      </c>
      <c r="F164" s="19" t="s">
        <v>19</v>
      </c>
      <c r="G164" s="20">
        <v>11</v>
      </c>
      <c r="H164" s="11">
        <f t="shared" si="11"/>
        <v>47.519999999999996</v>
      </c>
      <c r="I164" s="25">
        <f t="shared" si="9"/>
        <v>311.52</v>
      </c>
    </row>
    <row r="165" spans="1:9" ht="17.25" x14ac:dyDescent="0.3">
      <c r="A165" s="55" t="s">
        <v>154</v>
      </c>
      <c r="B165" s="55" t="s">
        <v>156</v>
      </c>
      <c r="C165" s="6">
        <v>2010</v>
      </c>
      <c r="D165" s="7" t="s">
        <v>164</v>
      </c>
      <c r="E165" s="8">
        <v>35</v>
      </c>
      <c r="F165" s="19" t="s">
        <v>19</v>
      </c>
      <c r="G165" s="20">
        <v>173</v>
      </c>
      <c r="H165" s="11">
        <f>+(Table1678[[#This Row],[Valor]]*Table1678[[#This Row],[Existencia]])*0.18</f>
        <v>1089.8999999999999</v>
      </c>
      <c r="I165" s="25">
        <v>2550</v>
      </c>
    </row>
    <row r="166" spans="1:9" ht="17.25" x14ac:dyDescent="0.3">
      <c r="A166" s="55" t="s">
        <v>154</v>
      </c>
      <c r="B166" s="54">
        <v>44315</v>
      </c>
      <c r="C166" s="6">
        <v>2011</v>
      </c>
      <c r="D166" s="7" t="s">
        <v>165</v>
      </c>
      <c r="E166" s="8">
        <v>4</v>
      </c>
      <c r="F166" s="19" t="s">
        <v>19</v>
      </c>
      <c r="G166" s="20">
        <v>364</v>
      </c>
      <c r="H166" s="11">
        <v>982.8</v>
      </c>
      <c r="I166" s="25">
        <f t="shared" ref="I166:I198" si="12">E166*G166+H166</f>
        <v>2438.8000000000002</v>
      </c>
    </row>
    <row r="167" spans="1:9" ht="17.25" hidden="1" x14ac:dyDescent="0.3">
      <c r="A167" s="55" t="s">
        <v>154</v>
      </c>
      <c r="B167" s="55" t="s">
        <v>156</v>
      </c>
      <c r="C167" s="6">
        <v>2013</v>
      </c>
      <c r="D167" s="7" t="s">
        <v>166</v>
      </c>
      <c r="E167" s="8" t="e">
        <f>#REF!-#REF!</f>
        <v>#REF!</v>
      </c>
      <c r="F167" s="19" t="s">
        <v>19</v>
      </c>
      <c r="G167" s="20">
        <v>9.0749999999999993</v>
      </c>
      <c r="H167" s="11">
        <v>0</v>
      </c>
      <c r="I167" s="25" t="e">
        <f t="shared" si="12"/>
        <v>#REF!</v>
      </c>
    </row>
    <row r="168" spans="1:9" ht="17.25" x14ac:dyDescent="0.3">
      <c r="A168" s="55" t="s">
        <v>154</v>
      </c>
      <c r="B168" s="54">
        <v>44315</v>
      </c>
      <c r="C168" s="6">
        <v>2014</v>
      </c>
      <c r="D168" s="7" t="s">
        <v>167</v>
      </c>
      <c r="E168" s="8">
        <v>69</v>
      </c>
      <c r="F168" s="19" t="s">
        <v>98</v>
      </c>
      <c r="G168" s="20">
        <v>92</v>
      </c>
      <c r="H168" s="11">
        <f t="shared" ref="H168:H200" si="13">G168*18%*E168</f>
        <v>1142.6399999999999</v>
      </c>
      <c r="I168" s="25">
        <f t="shared" si="12"/>
        <v>7490.6399999999994</v>
      </c>
    </row>
    <row r="169" spans="1:9" ht="17.25" x14ac:dyDescent="0.3">
      <c r="A169" s="55" t="s">
        <v>154</v>
      </c>
      <c r="B169" s="55" t="s">
        <v>156</v>
      </c>
      <c r="C169" s="6">
        <v>2015</v>
      </c>
      <c r="D169" s="7" t="s">
        <v>168</v>
      </c>
      <c r="E169" s="8">
        <v>4</v>
      </c>
      <c r="F169" s="19" t="s">
        <v>24</v>
      </c>
      <c r="G169" s="20">
        <v>518</v>
      </c>
      <c r="H169" s="11">
        <f t="shared" si="13"/>
        <v>372.96</v>
      </c>
      <c r="I169" s="25">
        <f t="shared" si="12"/>
        <v>2444.96</v>
      </c>
    </row>
    <row r="170" spans="1:9" ht="17.25" x14ac:dyDescent="0.3">
      <c r="A170" s="55" t="s">
        <v>154</v>
      </c>
      <c r="B170" s="54">
        <v>44315</v>
      </c>
      <c r="C170" s="6">
        <v>2016</v>
      </c>
      <c r="D170" s="7" t="s">
        <v>169</v>
      </c>
      <c r="E170" s="8">
        <v>72</v>
      </c>
      <c r="F170" s="19" t="s">
        <v>19</v>
      </c>
      <c r="G170" s="20">
        <v>70</v>
      </c>
      <c r="H170" s="11">
        <f t="shared" si="13"/>
        <v>907.19999999999993</v>
      </c>
      <c r="I170" s="25">
        <f t="shared" si="12"/>
        <v>5947.2</v>
      </c>
    </row>
    <row r="171" spans="1:9" ht="17.25" x14ac:dyDescent="0.3">
      <c r="A171" s="55" t="s">
        <v>154</v>
      </c>
      <c r="B171" s="54">
        <v>44315</v>
      </c>
      <c r="C171" s="6">
        <v>2017</v>
      </c>
      <c r="D171" s="7" t="s">
        <v>170</v>
      </c>
      <c r="E171" s="8">
        <v>27</v>
      </c>
      <c r="F171" s="19" t="s">
        <v>98</v>
      </c>
      <c r="G171" s="20">
        <v>180</v>
      </c>
      <c r="H171" s="11">
        <f t="shared" si="13"/>
        <v>874.8</v>
      </c>
      <c r="I171" s="25">
        <f t="shared" si="12"/>
        <v>5734.8</v>
      </c>
    </row>
    <row r="172" spans="1:9" ht="17.25" x14ac:dyDescent="0.3">
      <c r="A172" s="55" t="s">
        <v>154</v>
      </c>
      <c r="B172" s="54">
        <v>44315</v>
      </c>
      <c r="C172" s="6">
        <v>2018</v>
      </c>
      <c r="D172" s="7" t="s">
        <v>171</v>
      </c>
      <c r="E172" s="8">
        <v>26</v>
      </c>
      <c r="F172" s="19" t="s">
        <v>98</v>
      </c>
      <c r="G172" s="20">
        <v>157</v>
      </c>
      <c r="H172" s="11">
        <f t="shared" si="13"/>
        <v>734.76</v>
      </c>
      <c r="I172" s="25">
        <f t="shared" si="12"/>
        <v>4816.76</v>
      </c>
    </row>
    <row r="173" spans="1:9" ht="17.25" x14ac:dyDescent="0.3">
      <c r="A173" s="55" t="s">
        <v>154</v>
      </c>
      <c r="B173" s="54">
        <v>44315</v>
      </c>
      <c r="C173" s="6">
        <v>2019</v>
      </c>
      <c r="D173" s="7" t="s">
        <v>172</v>
      </c>
      <c r="E173" s="8">
        <v>11</v>
      </c>
      <c r="F173" s="19" t="s">
        <v>19</v>
      </c>
      <c r="G173" s="20">
        <v>210</v>
      </c>
      <c r="H173" s="11">
        <f t="shared" si="13"/>
        <v>415.79999999999995</v>
      </c>
      <c r="I173" s="25">
        <f t="shared" si="12"/>
        <v>2725.8</v>
      </c>
    </row>
    <row r="174" spans="1:9" ht="17.25" x14ac:dyDescent="0.3">
      <c r="A174" s="55" t="s">
        <v>154</v>
      </c>
      <c r="B174" s="54">
        <v>44315</v>
      </c>
      <c r="C174" s="6">
        <v>2020</v>
      </c>
      <c r="D174" s="7" t="s">
        <v>173</v>
      </c>
      <c r="E174" s="8">
        <v>16</v>
      </c>
      <c r="F174" s="19" t="s">
        <v>19</v>
      </c>
      <c r="G174" s="20">
        <v>425</v>
      </c>
      <c r="H174" s="11">
        <f t="shared" si="13"/>
        <v>1224</v>
      </c>
      <c r="I174" s="25">
        <f t="shared" si="12"/>
        <v>8024</v>
      </c>
    </row>
    <row r="175" spans="1:9" ht="17.25" x14ac:dyDescent="0.3">
      <c r="A175" s="55" t="s">
        <v>154</v>
      </c>
      <c r="B175" s="54">
        <v>44315</v>
      </c>
      <c r="C175" s="6">
        <v>2022</v>
      </c>
      <c r="D175" s="7" t="s">
        <v>174</v>
      </c>
      <c r="E175" s="8">
        <v>23</v>
      </c>
      <c r="F175" s="19" t="s">
        <v>24</v>
      </c>
      <c r="G175" s="20">
        <v>229</v>
      </c>
      <c r="H175" s="11">
        <f t="shared" si="13"/>
        <v>948.06</v>
      </c>
      <c r="I175" s="25">
        <f t="shared" si="12"/>
        <v>6215.0599999999995</v>
      </c>
    </row>
    <row r="176" spans="1:9" ht="17.25" hidden="1" x14ac:dyDescent="0.3">
      <c r="A176" s="55" t="s">
        <v>154</v>
      </c>
      <c r="B176" s="55" t="s">
        <v>156</v>
      </c>
      <c r="C176" s="6">
        <v>2023</v>
      </c>
      <c r="D176" s="7" t="s">
        <v>175</v>
      </c>
      <c r="E176" s="8" t="e">
        <f>#REF!-#REF!</f>
        <v>#REF!</v>
      </c>
      <c r="F176" s="19" t="s">
        <v>24</v>
      </c>
      <c r="G176" s="20">
        <v>228</v>
      </c>
      <c r="H176" s="11" t="e">
        <f t="shared" si="13"/>
        <v>#REF!</v>
      </c>
      <c r="I176" s="25" t="e">
        <f t="shared" si="12"/>
        <v>#REF!</v>
      </c>
    </row>
    <row r="177" spans="1:26" ht="17.25" x14ac:dyDescent="0.3">
      <c r="A177" s="54">
        <v>44312</v>
      </c>
      <c r="B177" s="54">
        <v>44315</v>
      </c>
      <c r="C177" s="6">
        <v>2025</v>
      </c>
      <c r="D177" s="7" t="s">
        <v>176</v>
      </c>
      <c r="E177" s="8">
        <v>3</v>
      </c>
      <c r="F177" s="19" t="s">
        <v>98</v>
      </c>
      <c r="G177" s="20">
        <v>65</v>
      </c>
      <c r="H177" s="11">
        <f t="shared" si="13"/>
        <v>35.099999999999994</v>
      </c>
      <c r="I177" s="25">
        <f t="shared" si="12"/>
        <v>230.1</v>
      </c>
    </row>
    <row r="178" spans="1:26" ht="17.25" hidden="1" x14ac:dyDescent="0.3">
      <c r="A178" s="55" t="s">
        <v>154</v>
      </c>
      <c r="B178" s="55" t="s">
        <v>156</v>
      </c>
      <c r="C178" s="6">
        <v>2026</v>
      </c>
      <c r="D178" s="7" t="s">
        <v>177</v>
      </c>
      <c r="E178" s="8" t="e">
        <f>#REF!-#REF!</f>
        <v>#REF!</v>
      </c>
      <c r="F178" s="19" t="s">
        <v>19</v>
      </c>
      <c r="G178" s="20"/>
      <c r="H178" s="11" t="e">
        <f t="shared" si="13"/>
        <v>#REF!</v>
      </c>
      <c r="I178" s="25" t="e">
        <f t="shared" si="12"/>
        <v>#REF!</v>
      </c>
    </row>
    <row r="179" spans="1:26" ht="17.25" x14ac:dyDescent="0.3">
      <c r="A179" s="55" t="s">
        <v>154</v>
      </c>
      <c r="B179" s="54">
        <v>44315</v>
      </c>
      <c r="C179" s="6">
        <v>2027</v>
      </c>
      <c r="D179" s="7" t="s">
        <v>178</v>
      </c>
      <c r="E179" s="8">
        <v>1</v>
      </c>
      <c r="F179" s="19" t="s">
        <v>98</v>
      </c>
      <c r="G179" s="20">
        <v>54</v>
      </c>
      <c r="H179" s="11">
        <f t="shared" si="13"/>
        <v>9.7199999999999989</v>
      </c>
      <c r="I179" s="25">
        <f t="shared" si="12"/>
        <v>63.72</v>
      </c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0"/>
      <c r="V179" s="41"/>
    </row>
    <row r="180" spans="1:26" ht="17.25" x14ac:dyDescent="0.3">
      <c r="A180" s="57" t="s">
        <v>154</v>
      </c>
      <c r="B180" s="56">
        <v>44315</v>
      </c>
      <c r="C180" s="18">
        <v>2028</v>
      </c>
      <c r="D180" s="13" t="s">
        <v>179</v>
      </c>
      <c r="E180" s="8">
        <v>2</v>
      </c>
      <c r="F180" s="22" t="s">
        <v>180</v>
      </c>
      <c r="G180" s="23">
        <v>1445</v>
      </c>
      <c r="H180" s="24">
        <f t="shared" si="13"/>
        <v>520.19999999999993</v>
      </c>
      <c r="I180" s="25">
        <f t="shared" si="12"/>
        <v>3410.2</v>
      </c>
      <c r="K180" s="42"/>
      <c r="L180" s="43"/>
      <c r="M180" s="44"/>
      <c r="N180" s="42"/>
      <c r="O180" s="45"/>
      <c r="P180" s="45"/>
      <c r="Q180" s="45"/>
      <c r="R180" s="45"/>
      <c r="S180" s="46"/>
      <c r="T180" s="46"/>
      <c r="U180" s="47"/>
      <c r="V180" s="41"/>
    </row>
    <row r="181" spans="1:26" ht="17.25" hidden="1" x14ac:dyDescent="0.3">
      <c r="A181" s="57" t="s">
        <v>154</v>
      </c>
      <c r="B181" s="57" t="s">
        <v>156</v>
      </c>
      <c r="C181" s="18">
        <v>2029</v>
      </c>
      <c r="D181" s="13" t="s">
        <v>181</v>
      </c>
      <c r="E181" s="8" t="e">
        <f>#REF!-#REF!</f>
        <v>#REF!</v>
      </c>
      <c r="F181" s="22" t="s">
        <v>19</v>
      </c>
      <c r="G181" s="23">
        <v>197</v>
      </c>
      <c r="H181" s="24" t="e">
        <f t="shared" si="13"/>
        <v>#REF!</v>
      </c>
      <c r="I181" s="25" t="e">
        <f t="shared" si="12"/>
        <v>#REF!</v>
      </c>
    </row>
    <row r="182" spans="1:26" ht="17.25" x14ac:dyDescent="0.3">
      <c r="A182" s="57" t="s">
        <v>154</v>
      </c>
      <c r="B182" s="57" t="s">
        <v>156</v>
      </c>
      <c r="C182" s="18">
        <v>2030</v>
      </c>
      <c r="D182" s="13" t="s">
        <v>182</v>
      </c>
      <c r="E182" s="8">
        <v>2</v>
      </c>
      <c r="F182" s="22" t="s">
        <v>19</v>
      </c>
      <c r="G182" s="23">
        <v>95</v>
      </c>
      <c r="H182" s="24">
        <f t="shared" si="13"/>
        <v>34.199999999999996</v>
      </c>
      <c r="I182" s="25">
        <f t="shared" si="12"/>
        <v>224.2</v>
      </c>
    </row>
    <row r="183" spans="1:26" ht="17.25" hidden="1" x14ac:dyDescent="0.3">
      <c r="A183" s="55" t="s">
        <v>154</v>
      </c>
      <c r="B183" s="55" t="s">
        <v>156</v>
      </c>
      <c r="C183" s="6">
        <v>2031</v>
      </c>
      <c r="D183" s="7" t="s">
        <v>183</v>
      </c>
      <c r="E183" s="8" t="e">
        <f>#REF!-#REF!</f>
        <v>#REF!</v>
      </c>
      <c r="F183" s="19" t="s">
        <v>19</v>
      </c>
      <c r="G183" s="20">
        <v>131</v>
      </c>
      <c r="H183" s="11" t="e">
        <f t="shared" si="13"/>
        <v>#REF!</v>
      </c>
      <c r="I183" s="25" t="e">
        <f t="shared" si="12"/>
        <v>#REF!</v>
      </c>
    </row>
    <row r="184" spans="1:26" ht="17.25" x14ac:dyDescent="0.3">
      <c r="A184" s="55" t="s">
        <v>154</v>
      </c>
      <c r="B184" s="54">
        <v>44315</v>
      </c>
      <c r="C184" s="6">
        <v>2032</v>
      </c>
      <c r="D184" s="7" t="s">
        <v>184</v>
      </c>
      <c r="E184" s="8">
        <v>2</v>
      </c>
      <c r="F184" s="19" t="s">
        <v>98</v>
      </c>
      <c r="G184" s="20">
        <v>69</v>
      </c>
      <c r="H184" s="11">
        <f t="shared" si="13"/>
        <v>24.84</v>
      </c>
      <c r="I184" s="25">
        <f t="shared" si="12"/>
        <v>162.84</v>
      </c>
      <c r="Z184" s="1"/>
    </row>
    <row r="185" spans="1:26" ht="17.25" hidden="1" x14ac:dyDescent="0.3">
      <c r="A185" s="55" t="s">
        <v>154</v>
      </c>
      <c r="B185" s="55" t="s">
        <v>156</v>
      </c>
      <c r="C185" s="6">
        <v>2033</v>
      </c>
      <c r="D185" s="7" t="s">
        <v>185</v>
      </c>
      <c r="E185" s="8" t="e">
        <f>#REF!-#REF!</f>
        <v>#REF!</v>
      </c>
      <c r="F185" s="19" t="s">
        <v>180</v>
      </c>
      <c r="G185" s="20">
        <v>550</v>
      </c>
      <c r="H185" s="11" t="e">
        <f t="shared" si="13"/>
        <v>#REF!</v>
      </c>
      <c r="I185" s="25" t="e">
        <f t="shared" si="12"/>
        <v>#REF!</v>
      </c>
      <c r="Z185" s="1"/>
    </row>
    <row r="186" spans="1:26" ht="17.25" x14ac:dyDescent="0.3">
      <c r="A186" s="55" t="s">
        <v>154</v>
      </c>
      <c r="B186" s="55" t="s">
        <v>156</v>
      </c>
      <c r="C186" s="6">
        <v>2034</v>
      </c>
      <c r="D186" s="7" t="s">
        <v>186</v>
      </c>
      <c r="E186" s="8">
        <v>11</v>
      </c>
      <c r="F186" s="19" t="s">
        <v>148</v>
      </c>
      <c r="G186" s="20">
        <v>148</v>
      </c>
      <c r="H186" s="11">
        <f t="shared" si="13"/>
        <v>293.04000000000002</v>
      </c>
      <c r="I186" s="25">
        <f t="shared" si="12"/>
        <v>1921.04</v>
      </c>
      <c r="Z186" s="1"/>
    </row>
    <row r="187" spans="1:26" ht="17.25" x14ac:dyDescent="0.3">
      <c r="A187" s="55" t="s">
        <v>154</v>
      </c>
      <c r="B187" s="55" t="s">
        <v>187</v>
      </c>
      <c r="C187" s="6">
        <v>2035</v>
      </c>
      <c r="D187" s="7" t="s">
        <v>188</v>
      </c>
      <c r="E187" s="8">
        <v>11</v>
      </c>
      <c r="F187" s="19" t="s">
        <v>98</v>
      </c>
      <c r="G187" s="20">
        <v>66</v>
      </c>
      <c r="H187" s="11">
        <f t="shared" si="13"/>
        <v>130.67999999999998</v>
      </c>
      <c r="I187" s="25">
        <f t="shared" si="12"/>
        <v>856.68</v>
      </c>
      <c r="Z187" s="1"/>
    </row>
    <row r="188" spans="1:26" ht="17.25" x14ac:dyDescent="0.3">
      <c r="A188" s="55" t="s">
        <v>154</v>
      </c>
      <c r="B188" s="55" t="s">
        <v>156</v>
      </c>
      <c r="C188" s="6">
        <v>2037</v>
      </c>
      <c r="D188" s="7" t="s">
        <v>189</v>
      </c>
      <c r="E188" s="8">
        <v>9</v>
      </c>
      <c r="F188" s="19" t="s">
        <v>148</v>
      </c>
      <c r="G188" s="20">
        <v>250</v>
      </c>
      <c r="H188" s="11">
        <f t="shared" si="13"/>
        <v>405</v>
      </c>
      <c r="I188" s="25">
        <f t="shared" si="12"/>
        <v>2655</v>
      </c>
      <c r="Z188" s="12"/>
    </row>
    <row r="189" spans="1:26" ht="17.25" x14ac:dyDescent="0.3">
      <c r="A189" s="55" t="s">
        <v>154</v>
      </c>
      <c r="B189" s="54">
        <v>44315</v>
      </c>
      <c r="C189" s="6">
        <v>2038</v>
      </c>
      <c r="D189" s="7" t="s">
        <v>190</v>
      </c>
      <c r="E189" s="8">
        <v>1</v>
      </c>
      <c r="F189" s="19" t="s">
        <v>19</v>
      </c>
      <c r="G189" s="20">
        <v>752</v>
      </c>
      <c r="H189" s="11">
        <f t="shared" si="13"/>
        <v>135.35999999999999</v>
      </c>
      <c r="I189" s="25">
        <f t="shared" si="12"/>
        <v>887.36</v>
      </c>
    </row>
    <row r="190" spans="1:26" ht="17.25" x14ac:dyDescent="0.3">
      <c r="A190" s="55" t="s">
        <v>154</v>
      </c>
      <c r="B190" s="54">
        <v>44315</v>
      </c>
      <c r="C190" s="6">
        <v>2039</v>
      </c>
      <c r="D190" s="7" t="s">
        <v>191</v>
      </c>
      <c r="E190" s="8">
        <v>2</v>
      </c>
      <c r="F190" s="19" t="s">
        <v>19</v>
      </c>
      <c r="G190" s="20">
        <v>31</v>
      </c>
      <c r="H190" s="11">
        <f t="shared" si="13"/>
        <v>11.16</v>
      </c>
      <c r="I190" s="25">
        <f t="shared" si="12"/>
        <v>73.16</v>
      </c>
    </row>
    <row r="191" spans="1:26" ht="17.25" x14ac:dyDescent="0.3">
      <c r="A191" s="55" t="s">
        <v>154</v>
      </c>
      <c r="B191" s="55" t="s">
        <v>75</v>
      </c>
      <c r="C191" s="6">
        <v>2040</v>
      </c>
      <c r="D191" s="7" t="s">
        <v>192</v>
      </c>
      <c r="E191" s="8">
        <v>9</v>
      </c>
      <c r="F191" s="19" t="s">
        <v>19</v>
      </c>
      <c r="G191" s="20">
        <v>112</v>
      </c>
      <c r="H191" s="11">
        <f t="shared" si="13"/>
        <v>181.44</v>
      </c>
      <c r="I191" s="25">
        <f t="shared" si="12"/>
        <v>1189.44</v>
      </c>
      <c r="S191" s="4"/>
      <c r="T191" s="4"/>
    </row>
    <row r="192" spans="1:26" ht="17.25" x14ac:dyDescent="0.3">
      <c r="A192" s="55" t="s">
        <v>154</v>
      </c>
      <c r="B192" s="54">
        <v>44315</v>
      </c>
      <c r="C192" s="6">
        <v>2041</v>
      </c>
      <c r="D192" s="7" t="s">
        <v>193</v>
      </c>
      <c r="E192" s="8">
        <v>10</v>
      </c>
      <c r="F192" s="19" t="s">
        <v>19</v>
      </c>
      <c r="G192" s="20">
        <v>125</v>
      </c>
      <c r="H192" s="11">
        <f t="shared" si="13"/>
        <v>225</v>
      </c>
      <c r="I192" s="25">
        <f t="shared" si="12"/>
        <v>1475</v>
      </c>
      <c r="N192" s="26"/>
    </row>
    <row r="193" spans="1:14" ht="17.25" x14ac:dyDescent="0.3">
      <c r="A193" s="55" t="s">
        <v>154</v>
      </c>
      <c r="B193" s="55" t="s">
        <v>156</v>
      </c>
      <c r="C193" s="6">
        <v>2042</v>
      </c>
      <c r="D193" s="7" t="s">
        <v>194</v>
      </c>
      <c r="E193" s="8">
        <v>1</v>
      </c>
      <c r="F193" s="19" t="s">
        <v>19</v>
      </c>
      <c r="G193" s="20">
        <v>56</v>
      </c>
      <c r="H193" s="11">
        <f t="shared" si="13"/>
        <v>10.08</v>
      </c>
      <c r="I193" s="25">
        <f t="shared" si="12"/>
        <v>66.08</v>
      </c>
      <c r="N193" s="26"/>
    </row>
    <row r="194" spans="1:14" ht="17.25" x14ac:dyDescent="0.3">
      <c r="A194" s="55" t="s">
        <v>154</v>
      </c>
      <c r="B194" s="55" t="s">
        <v>156</v>
      </c>
      <c r="C194" s="6">
        <v>2043</v>
      </c>
      <c r="D194" s="7" t="s">
        <v>195</v>
      </c>
      <c r="E194" s="8">
        <v>31</v>
      </c>
      <c r="F194" s="19" t="s">
        <v>98</v>
      </c>
      <c r="G194" s="20">
        <v>14.3</v>
      </c>
      <c r="H194" s="11">
        <f t="shared" si="13"/>
        <v>79.793999999999997</v>
      </c>
      <c r="I194" s="25">
        <f t="shared" si="12"/>
        <v>523.09400000000005</v>
      </c>
    </row>
    <row r="195" spans="1:14" ht="17.25" x14ac:dyDescent="0.3">
      <c r="A195" s="55" t="s">
        <v>154</v>
      </c>
      <c r="B195" s="55" t="s">
        <v>156</v>
      </c>
      <c r="C195" s="6">
        <v>2044</v>
      </c>
      <c r="D195" s="7" t="s">
        <v>196</v>
      </c>
      <c r="E195" s="8">
        <v>5</v>
      </c>
      <c r="F195" s="19" t="s">
        <v>98</v>
      </c>
      <c r="G195" s="20">
        <v>215</v>
      </c>
      <c r="H195" s="11">
        <f t="shared" si="13"/>
        <v>193.49999999999997</v>
      </c>
      <c r="I195" s="25">
        <f t="shared" si="12"/>
        <v>1268.5</v>
      </c>
    </row>
    <row r="196" spans="1:14" ht="17.25" x14ac:dyDescent="0.3">
      <c r="A196" s="55" t="s">
        <v>154</v>
      </c>
      <c r="B196" s="54">
        <v>44315</v>
      </c>
      <c r="C196" s="27">
        <v>2046</v>
      </c>
      <c r="D196" s="28" t="s">
        <v>197</v>
      </c>
      <c r="E196" s="8">
        <v>11</v>
      </c>
      <c r="F196" s="19" t="s">
        <v>98</v>
      </c>
      <c r="G196" s="29">
        <v>105.94</v>
      </c>
      <c r="H196" s="30">
        <f t="shared" si="13"/>
        <v>209.76119999999997</v>
      </c>
      <c r="I196" s="25">
        <f t="shared" si="12"/>
        <v>1375.1011999999998</v>
      </c>
    </row>
    <row r="197" spans="1:14" ht="17.25" x14ac:dyDescent="0.3">
      <c r="A197" s="55" t="s">
        <v>154</v>
      </c>
      <c r="B197" s="55" t="s">
        <v>156</v>
      </c>
      <c r="C197" s="27">
        <v>2047</v>
      </c>
      <c r="D197" s="28" t="s">
        <v>198</v>
      </c>
      <c r="E197" s="8">
        <v>12</v>
      </c>
      <c r="F197" s="19" t="s">
        <v>98</v>
      </c>
      <c r="G197" s="29">
        <v>105.94</v>
      </c>
      <c r="H197" s="31">
        <f t="shared" si="13"/>
        <v>228.8304</v>
      </c>
      <c r="I197" s="25">
        <f t="shared" si="12"/>
        <v>1500.1104</v>
      </c>
    </row>
    <row r="198" spans="1:14" ht="17.25" hidden="1" x14ac:dyDescent="0.3">
      <c r="A198" s="55" t="s">
        <v>154</v>
      </c>
      <c r="B198" s="55" t="s">
        <v>156</v>
      </c>
      <c r="C198" s="27">
        <v>2048</v>
      </c>
      <c r="D198" s="28" t="s">
        <v>199</v>
      </c>
      <c r="E198" s="8">
        <v>0</v>
      </c>
      <c r="F198" s="19" t="s">
        <v>98</v>
      </c>
      <c r="G198" s="29">
        <v>457</v>
      </c>
      <c r="H198" s="31">
        <f t="shared" si="13"/>
        <v>0</v>
      </c>
      <c r="I198" s="25">
        <f t="shared" si="12"/>
        <v>0</v>
      </c>
    </row>
    <row r="199" spans="1:14" ht="17.25" x14ac:dyDescent="0.3">
      <c r="A199" s="55" t="s">
        <v>154</v>
      </c>
      <c r="B199" s="55" t="s">
        <v>156</v>
      </c>
      <c r="C199" s="27">
        <v>2049</v>
      </c>
      <c r="D199" s="28" t="s">
        <v>200</v>
      </c>
      <c r="E199" s="8">
        <v>4</v>
      </c>
      <c r="F199" s="19" t="s">
        <v>98</v>
      </c>
      <c r="G199" s="29">
        <v>378</v>
      </c>
      <c r="H199" s="29">
        <f t="shared" si="13"/>
        <v>272.15999999999997</v>
      </c>
      <c r="I199" s="25">
        <f>E199*G199+H199+0.6</f>
        <v>1784.7599999999998</v>
      </c>
    </row>
    <row r="200" spans="1:14" ht="17.25" hidden="1" x14ac:dyDescent="0.3">
      <c r="A200" s="55" t="s">
        <v>154</v>
      </c>
      <c r="B200" s="55" t="s">
        <v>156</v>
      </c>
      <c r="C200" s="27">
        <v>2050</v>
      </c>
      <c r="D200" s="28" t="s">
        <v>201</v>
      </c>
      <c r="E200" s="8" t="e">
        <f>#REF!-#REF!</f>
        <v>#REF!</v>
      </c>
      <c r="F200" s="19" t="s">
        <v>98</v>
      </c>
      <c r="G200" s="29">
        <v>160</v>
      </c>
      <c r="H200" s="31" t="e">
        <f t="shared" si="13"/>
        <v>#REF!</v>
      </c>
      <c r="I200" s="25" t="e">
        <f>E200*G200+H200</f>
        <v>#REF!</v>
      </c>
    </row>
    <row r="201" spans="1:14" ht="21.75" customHeight="1" x14ac:dyDescent="0.25">
      <c r="A201" s="61"/>
      <c r="C201" s="3"/>
      <c r="D201" s="3"/>
      <c r="G201" s="59"/>
      <c r="H201" s="59"/>
      <c r="I201" s="49">
        <f>SUBTOTAL(109,Table1678[Valores RD$])</f>
        <v>323071.28179999988</v>
      </c>
    </row>
    <row r="202" spans="1:14" x14ac:dyDescent="0.25">
      <c r="I202" s="50"/>
    </row>
    <row r="203" spans="1:14" x14ac:dyDescent="0.25">
      <c r="G203" s="32"/>
      <c r="H203" s="60"/>
      <c r="I203" s="50"/>
      <c r="M203" s="12"/>
    </row>
    <row r="204" spans="1:14" x14ac:dyDescent="0.25">
      <c r="I204" s="50"/>
    </row>
    <row r="205" spans="1:14" x14ac:dyDescent="0.25">
      <c r="I205" s="50"/>
    </row>
    <row r="206" spans="1:14" x14ac:dyDescent="0.25">
      <c r="I206" s="50"/>
    </row>
    <row r="207" spans="1:14" x14ac:dyDescent="0.25">
      <c r="I207" s="51"/>
    </row>
    <row r="208" spans="1:14" x14ac:dyDescent="0.25">
      <c r="I208" s="51"/>
    </row>
    <row r="209" spans="9:9" x14ac:dyDescent="0.25">
      <c r="I209" s="51"/>
    </row>
    <row r="211" spans="9:9" x14ac:dyDescent="0.25">
      <c r="I211" s="52"/>
    </row>
    <row r="212" spans="9:9" x14ac:dyDescent="0.25">
      <c r="I212" s="51"/>
    </row>
  </sheetData>
  <mergeCells count="5">
    <mergeCell ref="A5:I5"/>
    <mergeCell ref="A2:I2"/>
    <mergeCell ref="A3:I3"/>
    <mergeCell ref="A4:I4"/>
    <mergeCell ref="A1:I1"/>
  </mergeCells>
  <conditionalFormatting sqref="C6:I6">
    <cfRule type="duplicateValues" dxfId="19" priority="4"/>
  </conditionalFormatting>
  <dataValidations count="1">
    <dataValidation type="list" allowBlank="1" showInputMessage="1" showErrorMessage="1" sqref="P180 F7:F196" xr:uid="{1D4BA6D3-CFF3-4B17-829C-B72C2FD542E8}">
      <formula1>"Caja,Fardo,Frasco,Funda,Galón,Paquete,Resma,Unidad,Yarda"</formula1>
    </dataValidation>
  </dataValidations>
  <printOptions horizontalCentered="1"/>
  <pageMargins left="0.25" right="0.25" top="0.75" bottom="0.75" header="0.3" footer="0.3"/>
  <pageSetup scale="66" fitToHeight="0" orientation="portrait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Hoja1</vt:lpstr>
      <vt:lpstr>Hoja1!Print_Titles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Breny Maribel Castillo Balcacer</dc:creator>
  <cp:lastModifiedBy>Eddy Aybar</cp:lastModifiedBy>
  <cp:lastPrinted>2022-04-12T12:53:58Z</cp:lastPrinted>
  <dcterms:created xsi:type="dcterms:W3CDTF">2022-04-11T19:19:41Z</dcterms:created>
  <dcterms:modified xsi:type="dcterms:W3CDTF">2022-07-12T15:53:59Z</dcterms:modified>
</cp:coreProperties>
</file>