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10" documentId="8_{86DDF40A-EA66-477D-9BF3-ABDEB40116B4}" xr6:coauthVersionLast="47" xr6:coauthVersionMax="47" xr10:uidLastSave="{BB6B27AF-F678-447F-BEE2-4AE18D712F09}"/>
  <bookViews>
    <workbookView xWindow="-120" yWindow="-120" windowWidth="29040" windowHeight="15720" xr2:uid="{00000000-000D-0000-FFFF-FFFF00000000}"/>
  </bookViews>
  <sheets>
    <sheet name="S2 2022" sheetId="1" r:id="rId1"/>
  </sheets>
  <definedNames>
    <definedName name="_xlnm.Print_Area" localSheetId="0">'S2 2022'!$A$1:$AN$60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7" i="1" l="1"/>
  <c r="A52" i="1"/>
  <c r="A48" i="1"/>
  <c r="S54" i="1" s="1"/>
  <c r="S46" i="1" l="1"/>
  <c r="AF34" i="1"/>
  <c r="AB34" i="1"/>
  <c r="AR77" i="1" l="1"/>
  <c r="V34" i="1" l="1"/>
  <c r="AH34" i="1"/>
  <c r="AK34" i="1"/>
  <c r="AG28" i="1"/>
</calcChain>
</file>

<file path=xl/sharedStrings.xml><?xml version="1.0" encoding="utf-8"?>
<sst xmlns="http://schemas.openxmlformats.org/spreadsheetml/2006/main" count="81" uniqueCount="79">
  <si>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</si>
  <si>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</si>
  <si>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</si>
  <si>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</si>
  <si>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</si>
  <si>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</si>
  <si>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</si>
  <si>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</si>
  <si>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</si>
  <si>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</si>
  <si>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</si>
  <si>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</si>
  <si>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</si>
  <si>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</si>
  <si>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</si>
  <si>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</si>
  <si>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</si>
  <si>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</si>
  <si>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</si>
  <si>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</si>
  <si>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</si>
  <si>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</si>
  <si>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</si>
  <si>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</si>
  <si>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</si>
  <si>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</si>
  <si>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</si>
  <si>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</si>
  <si>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</si>
  <si>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</si>
  <si>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</si>
  <si>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Informes  técnicos elaborados</t>
  </si>
  <si>
    <t>Producto:</t>
  </si>
  <si>
    <t>Descripción del producto:</t>
  </si>
  <si>
    <t>Causas y justificación del desvío: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</si>
  <si>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</si>
  <si>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</si>
  <si>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</si>
  <si>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</si>
  <si>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</si>
  <si>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</si>
  <si>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</si>
  <si>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</si>
  <si>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</si>
  <si>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</si>
  <si>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</si>
  <si>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</si>
  <si>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</si>
  <si>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</si>
  <si>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</si>
  <si>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Programación </t>
  </si>
  <si>
    <t xml:space="preserve">Ejecución </t>
  </si>
  <si>
    <t>Tabla 1.</t>
  </si>
  <si>
    <t xml:space="preserve">III. INFORMACION DEL PROGRAMA: </t>
  </si>
  <si>
    <t>V. ANÁLISIS DE LOS LOGROS Y DESVIACIONES:</t>
  </si>
  <si>
    <t xml:space="preserve">PROGRAMACIÓN Y EJECUCIÓN SEMESTRAL DE LAS METAS </t>
  </si>
  <si>
    <t xml:space="preserve">IV.  PROGRAMACIÓN Y EJECUCIÓN FÍSICA-FINANCIERA </t>
  </si>
  <si>
    <t xml:space="preserve">Informe de Evaluación de las Metas Físicas - Financieras                                                                                                                                    </t>
  </si>
  <si>
    <t>VI. OPORTUNIDADES DE MEJORA</t>
  </si>
  <si>
    <t>Que los procesos de compra de la ANAMAR se ejecuten de acuerdo a la fecha programada, con la finalidad de poder contar con los tiempos necesarios para la ejecución efectiva de estos y gestionar las adquisiciones de bienes y servicios en el tiempo establecido de acuerdo con el Plan Anual de Compras de la institución.</t>
  </si>
  <si>
    <t>Avances y logros alcanzados:</t>
  </si>
  <si>
    <t>1ER SEMESTRE 2022</t>
  </si>
  <si>
    <t>ENERO-JUNIO 2023</t>
  </si>
  <si>
    <t>3</t>
  </si>
  <si>
    <t xml:space="preserve"> La ANAMAR durante este semestre enfocó sus esfuerzos en el logro de las metas institucionales, elaborando los siguientes informes técnicos: •Informe técnico sobre instalación y despliegue de boyas oceanográficas y mareógrafos en costas de la República Dominicana. •Informe técnico sobre la localización y cuantificación de los bancos de arena disponibles en la zona norte de la República Dominicana. Fase II.</t>
  </si>
  <si>
    <t>El presupuesto programado en el Sistema de Información Financiera (SIGEF), se evidencia un desvío de 14.41% equivalente a la suma de RD$2,852,538.87 en la ejecución financiera del T1. El 68.15% del desvío corresponde a los objetales 2.2 Contrtaciones de servicios y 2.3 Materiales y suministros, no ejecutado por imprevistos externos en los procesos de compras  y el 31.85% corresponde al objetal 2.1 Remuneraciones y contribuciones, no ejecutado por ajustes salariales en proceso, todo esto correspondiente al T1.
Para el segundo trimestre, fueron programados 2 informes técnicos llevando las metas trimestrales al 50%. Por lo cual este producto presentó desvíos físicos en su ejecución, debido a las condiciones marinas y la gran acumulación de sargazo que afecta la zona de estudio. Estas condiciones no solo representan un riesgo a la seguridad del equipo, sino que también afecta la veracidad de los datos.
Sin embargo, en base al presupuesto programado en el Sistema de Información Financiera (SIGEF), se evidencia un desvío de 16% en la ejecución financiera por debajo de lo programado para este producto que corresponde a un monto de RD$3,994,258.08. Detalles a saber:</t>
  </si>
  <si>
    <t>TOTAL PROGRAMADO</t>
  </si>
  <si>
    <t>TOTAL EJECUTADO</t>
  </si>
  <si>
    <t>2.2.8.7.01</t>
  </si>
  <si>
    <t>Se corresponde al proyecto del banco de la navidad, el cual no se pudo ejecutar porque la persona a la cual fue adjudicado, declinó la misma y no hubo más oferentes.</t>
  </si>
  <si>
    <t>Se corresponde al proyecto de reproducción de peces, por informaciones externas, el mismo quedó en proceso para el T3.</t>
  </si>
  <si>
    <t>2.2.8.7.04</t>
  </si>
  <si>
    <t>Se corresponde a capacitaciones no llevadas a cabo.</t>
  </si>
  <si>
    <t>2.3.7.1.01</t>
  </si>
  <si>
    <t>Se corresponde a fondos presupuestados para proceso de combustible, pero por lineamientos solos se nos aprobó una parte. Se gestionará la ejecución de estos para el T3 y t4.</t>
  </si>
  <si>
    <t>2.3.9.6.01</t>
  </si>
  <si>
    <t>Se corresponde a proceso de baterías no ejecutado. No se necesitó según la información obtenida.</t>
  </si>
  <si>
    <t>2.3.9.9.05</t>
  </si>
  <si>
    <t>Se corresponde a enmarcados no ejecutados, no se necesitó según información obtenida.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</si>
</sst>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0.00"/>
    <numFmt numFmtId="165" formatCode="[$-10409]#,##0;\-#,##0"/>
    <numFmt numFmtId="166" formatCode="[$-10409]0\ %"/>
    <numFmt numFmtId="167" formatCode="#,##0.0_);\(#,##0.0\)"/>
  </numFmts>
  <fonts count="21" x14ac:knownFonts="1">
    <font>
      <sz val="11"/>
      <color rgb="FF000000"/>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sz val="11"/>
      <color rgb="FF000000"/>
      <name val="Calibri"/>
      <family val="2"/>
      <scheme val="minor"/>
    </font>
    <font>
      <sz val="8"/>
      <name val="Calibri"/>
      <family val="2"/>
      <scheme val="minor"/>
    </font>
    <font>
      <sz val="12"/>
      <name val="Century Gothic"/>
      <family val="2"/>
    </font>
    <font>
      <b/>
      <sz val="12"/>
      <name val="Century Gothic"/>
      <family val="2"/>
    </font>
    <font>
      <b/>
      <sz val="10"/>
      <color rgb="FF1F4E78"/>
      <name val="Century Gothic"/>
      <family val="2"/>
    </font>
    <font>
      <b/>
      <sz val="9"/>
      <color rgb="FF1F4E78"/>
      <name val="Century Gothic"/>
      <family val="2"/>
    </font>
    <font>
      <sz val="8"/>
      <color rgb="FF4D4D4D"/>
      <name val="Century Gothic"/>
      <family val="2"/>
    </font>
    <font>
      <sz val="10"/>
      <color rgb="FF000000"/>
      <name val="Century Gothic"/>
      <family val="2"/>
    </font>
    <font>
      <b/>
      <sz val="9"/>
      <color rgb="FF000000"/>
      <name val="Century Gothic"/>
      <family val="2"/>
    </font>
    <font>
      <sz val="8"/>
      <name val="Century Gothic"/>
      <family val="2"/>
    </font>
    <font>
      <sz val="11"/>
      <color rgb="FFFF0000"/>
      <name val="Century Gothic"/>
      <family val="2"/>
    </font>
    <font>
      <b/>
      <sz val="11"/>
      <name val="Century Gothic"/>
      <family val="2"/>
    </font>
    <font>
      <sz val="10"/>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136">
    <xf numFmtId="0" fontId="0" fillId="0" borderId="0" xfId="0"/>
    <xf numFmtId="0" fontId="2" fillId="0" borderId="0" xfId="0" applyFont="1" applyProtection="1">
      <protection locked="0"/>
    </xf>
    <xf numFmtId="0" fontId="6" fillId="0" borderId="0" xfId="0" applyFont="1" applyProtection="1">
      <protection locked="0"/>
    </xf>
    <xf numFmtId="0" fontId="6" fillId="0" borderId="6" xfId="0" applyFont="1" applyBorder="1" applyProtection="1">
      <protection locked="0"/>
    </xf>
    <xf numFmtId="0" fontId="6" fillId="0" borderId="5" xfId="0" applyFont="1" applyBorder="1" applyProtection="1">
      <protection locked="0"/>
    </xf>
    <xf numFmtId="39" fontId="6" fillId="0" borderId="0" xfId="0" applyNumberFormat="1" applyFont="1" applyProtection="1">
      <protection locked="0"/>
    </xf>
    <xf numFmtId="43" fontId="6" fillId="0" borderId="0" xfId="2" applyFont="1" applyFill="1" applyBorder="1" applyProtection="1">
      <protection locked="0"/>
    </xf>
    <xf numFmtId="43" fontId="6" fillId="0" borderId="0" xfId="0" applyNumberFormat="1" applyFont="1" applyProtection="1">
      <protection locked="0"/>
    </xf>
    <xf numFmtId="0" fontId="17" fillId="0" borderId="5" xfId="0" applyFont="1" applyBorder="1" applyAlignment="1" applyProtection="1">
      <alignment horizontal="left" vertical="top"/>
      <protection locked="0"/>
    </xf>
    <xf numFmtId="9" fontId="6" fillId="0" borderId="0" xfId="1" applyFont="1" applyFill="1" applyBorder="1" applyProtection="1">
      <protection locked="0"/>
    </xf>
    <xf numFmtId="9" fontId="6" fillId="0" borderId="0" xfId="0" applyNumberFormat="1" applyFont="1" applyProtection="1">
      <protection locked="0"/>
    </xf>
    <xf numFmtId="43" fontId="18" fillId="0" borderId="0" xfId="2" applyFont="1" applyFill="1" applyBorder="1" applyProtection="1">
      <protection locked="0"/>
    </xf>
    <xf numFmtId="43" fontId="6" fillId="0" borderId="13" xfId="2"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43" fontId="19" fillId="0" borderId="13" xfId="0" applyNumberFormat="1" applyFont="1" applyBorder="1" applyAlignment="1" applyProtection="1">
      <alignment vertical="center" wrapText="1"/>
      <protection locked="0"/>
    </xf>
    <xf numFmtId="9" fontId="6" fillId="0" borderId="13"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left" vertical="center" wrapText="1"/>
      <protection locked="0"/>
    </xf>
    <xf numFmtId="0" fontId="3" fillId="0" borderId="5" xfId="0" applyFont="1" applyBorder="1" applyAlignment="1" applyProtection="1">
      <alignment vertical="center" wrapText="1" readingOrder="1"/>
      <protection locked="0"/>
    </xf>
    <xf numFmtId="0" fontId="3" fillId="0" borderId="6" xfId="0" applyFont="1" applyBorder="1" applyAlignment="1" applyProtection="1">
      <alignment vertical="center" wrapText="1" readingOrder="1"/>
      <protection locked="0"/>
    </xf>
    <xf numFmtId="0" fontId="3" fillId="0" borderId="0" xfId="0" applyFont="1" applyAlignment="1" applyProtection="1">
      <alignment vertical="center" wrapText="1" readingOrder="1"/>
      <protection locked="0"/>
    </xf>
    <xf numFmtId="0" fontId="6" fillId="0" borderId="14"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3" fillId="0" borderId="0" xfId="0" applyFont="1" applyAlignment="1" applyProtection="1">
      <alignment vertical="top" wrapText="1" readingOrder="1"/>
      <protection locked="0"/>
    </xf>
    <xf numFmtId="0" fontId="2" fillId="0" borderId="0" xfId="0" applyFont="1" applyAlignment="1" applyProtection="1">
      <alignment vertical="top" wrapText="1" readingOrder="1"/>
      <protection locked="0"/>
    </xf>
    <xf numFmtId="0" fontId="17" fillId="0" borderId="0" xfId="0" applyFont="1" applyAlignment="1" applyProtection="1">
      <alignment horizontal="left" vertical="top"/>
      <protection locked="0"/>
    </xf>
    <xf numFmtId="167" fontId="6" fillId="0" borderId="0" xfId="0" applyNumberFormat="1" applyFont="1" applyProtection="1">
      <protection locked="0"/>
    </xf>
    <xf numFmtId="43" fontId="6" fillId="0" borderId="14" xfId="2" applyFont="1" applyBorder="1" applyAlignment="1" applyProtection="1">
      <alignment vertical="center" wrapText="1"/>
      <protection locked="0"/>
    </xf>
    <xf numFmtId="43" fontId="19" fillId="0" borderId="20" xfId="2"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readingOrder="1"/>
      <protection locked="0"/>
    </xf>
    <xf numFmtId="0" fontId="3" fillId="0" borderId="0" xfId="0" applyFont="1" applyAlignment="1" applyProtection="1">
      <alignment horizontal="left" vertical="center" wrapText="1" readingOrder="1"/>
      <protection locked="0"/>
    </xf>
    <xf numFmtId="0" fontId="3" fillId="0" borderId="6" xfId="0" applyFont="1" applyBorder="1" applyAlignment="1" applyProtection="1">
      <alignment horizontal="left" vertical="center" wrapText="1" readingOrder="1"/>
      <protection locked="0"/>
    </xf>
    <xf numFmtId="0" fontId="2"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readingOrder="1"/>
      <protection locked="0"/>
    </xf>
    <xf numFmtId="0" fontId="2" fillId="0" borderId="0" xfId="0" applyFont="1" applyAlignment="1" applyProtection="1">
      <alignment horizontal="left" vertical="top" wrapText="1" readingOrder="1"/>
      <protection locked="0"/>
    </xf>
    <xf numFmtId="0" fontId="2" fillId="0" borderId="6" xfId="0" applyFont="1" applyBorder="1" applyAlignment="1" applyProtection="1">
      <alignment horizontal="left" vertical="top" wrapText="1" readingOrder="1"/>
      <protection locked="0"/>
    </xf>
    <xf numFmtId="0" fontId="3" fillId="0" borderId="5" xfId="0" applyFont="1" applyBorder="1" applyAlignment="1" applyProtection="1">
      <alignment horizontal="left" vertical="top" wrapText="1" readingOrder="1"/>
      <protection locked="0"/>
    </xf>
    <xf numFmtId="0" fontId="3" fillId="0" borderId="0" xfId="0" applyFont="1" applyAlignment="1" applyProtection="1">
      <alignment horizontal="left" vertical="top" wrapText="1" readingOrder="1"/>
      <protection locked="0"/>
    </xf>
    <xf numFmtId="0" fontId="3" fillId="0" borderId="6" xfId="0" applyFont="1" applyBorder="1" applyAlignment="1" applyProtection="1">
      <alignment horizontal="left" vertical="top" wrapText="1" readingOrder="1"/>
      <protection locked="0"/>
    </xf>
    <xf numFmtId="0" fontId="15" fillId="3" borderId="7" xfId="0" applyFont="1" applyFill="1" applyBorder="1" applyAlignment="1" applyProtection="1">
      <alignment horizontal="center" vertical="center" wrapText="1" readingOrder="1"/>
      <protection locked="0"/>
    </xf>
    <xf numFmtId="0" fontId="15" fillId="3" borderId="8" xfId="0" applyFont="1" applyFill="1" applyBorder="1" applyAlignment="1" applyProtection="1">
      <alignment horizontal="center" vertical="center" wrapText="1" readingOrder="1"/>
      <protection locked="0"/>
    </xf>
    <xf numFmtId="0" fontId="15" fillId="3" borderId="9" xfId="0" applyFont="1" applyFill="1" applyBorder="1" applyAlignment="1" applyProtection="1">
      <alignment horizontal="center" vertical="center" wrapText="1" readingOrder="1"/>
      <protection locked="0"/>
    </xf>
    <xf numFmtId="0" fontId="16" fillId="3" borderId="7" xfId="0" applyFont="1" applyFill="1" applyBorder="1" applyAlignment="1" applyProtection="1">
      <alignment horizontal="center" vertical="center" wrapText="1" readingOrder="1"/>
      <protection locked="0"/>
    </xf>
    <xf numFmtId="0" fontId="16" fillId="3" borderId="8" xfId="0" applyFont="1" applyFill="1" applyBorder="1" applyAlignment="1" applyProtection="1">
      <alignment horizontal="center" vertical="center" wrapText="1" readingOrder="1"/>
      <protection locked="0"/>
    </xf>
    <xf numFmtId="0" fontId="16" fillId="3" borderId="9" xfId="0" applyFont="1" applyFill="1" applyBorder="1" applyAlignment="1" applyProtection="1">
      <alignment horizontal="center" vertical="center" wrapText="1" readingOrder="1"/>
      <protection locked="0"/>
    </xf>
    <xf numFmtId="0" fontId="14" fillId="0" borderId="7" xfId="0" applyFont="1" applyBorder="1" applyAlignment="1" applyProtection="1">
      <alignment horizontal="left" vertical="center" wrapText="1" readingOrder="1"/>
      <protection locked="0"/>
    </xf>
    <xf numFmtId="0" fontId="14" fillId="0" borderId="8" xfId="0" applyFont="1" applyBorder="1" applyAlignment="1" applyProtection="1">
      <alignment horizontal="left" vertical="center" wrapText="1" readingOrder="1"/>
      <protection locked="0"/>
    </xf>
    <xf numFmtId="0" fontId="14" fillId="0" borderId="9" xfId="0" applyFont="1" applyBorder="1" applyAlignment="1" applyProtection="1">
      <alignment horizontal="left" vertical="center" wrapText="1" readingOrder="1"/>
      <protection locked="0"/>
    </xf>
    <xf numFmtId="165" fontId="14" fillId="0" borderId="7" xfId="0" applyNumberFormat="1" applyFont="1" applyBorder="1" applyAlignment="1">
      <alignment horizontal="center" vertical="center" wrapText="1" readingOrder="1"/>
    </xf>
    <xf numFmtId="165" fontId="14" fillId="0" borderId="8" xfId="0" applyNumberFormat="1" applyFont="1" applyBorder="1" applyAlignment="1">
      <alignment horizontal="center" vertical="center" wrapText="1" readingOrder="1"/>
    </xf>
    <xf numFmtId="165" fontId="14" fillId="0" borderId="9" xfId="0" applyNumberFormat="1" applyFont="1" applyBorder="1" applyAlignment="1">
      <alignment horizontal="center" vertical="center" wrapText="1" readingOrder="1"/>
    </xf>
    <xf numFmtId="0" fontId="5" fillId="2" borderId="5" xfId="0" applyFont="1" applyFill="1" applyBorder="1" applyAlignment="1" applyProtection="1">
      <alignment horizontal="left" vertical="top" wrapText="1" readingOrder="1"/>
      <protection locked="0"/>
    </xf>
    <xf numFmtId="0" fontId="5" fillId="2" borderId="0" xfId="0" applyFont="1" applyFill="1" applyAlignment="1" applyProtection="1">
      <alignment horizontal="left" vertical="top" wrapText="1" readingOrder="1"/>
      <protection locked="0"/>
    </xf>
    <xf numFmtId="0" fontId="5" fillId="2" borderId="6" xfId="0" applyFont="1" applyFill="1" applyBorder="1" applyAlignment="1" applyProtection="1">
      <alignment horizontal="left" vertical="top" wrapText="1" readingOrder="1"/>
      <protection locked="0"/>
    </xf>
    <xf numFmtId="0" fontId="2" fillId="4" borderId="5" xfId="0" applyFont="1" applyFill="1" applyBorder="1" applyAlignment="1" applyProtection="1">
      <alignment horizontal="left" vertical="top" wrapText="1" readingOrder="1"/>
      <protection locked="0"/>
    </xf>
    <xf numFmtId="0" fontId="2" fillId="4" borderId="0" xfId="0" applyFont="1" applyFill="1" applyAlignment="1" applyProtection="1">
      <alignment horizontal="left" vertical="top" wrapText="1" readingOrder="1"/>
      <protection locked="0"/>
    </xf>
    <xf numFmtId="0" fontId="2" fillId="4" borderId="6" xfId="0" applyFont="1" applyFill="1" applyBorder="1" applyAlignment="1" applyProtection="1">
      <alignment horizontal="left" vertical="top" wrapText="1" readingOrder="1"/>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12" fillId="2" borderId="3" xfId="0" applyFont="1" applyFill="1" applyBorder="1" applyAlignment="1" applyProtection="1">
      <alignment horizontal="center" vertical="top" wrapText="1" readingOrder="1"/>
      <protection locked="0"/>
    </xf>
    <xf numFmtId="0" fontId="12" fillId="2" borderId="2" xfId="0" applyFont="1" applyFill="1" applyBorder="1" applyAlignment="1" applyProtection="1">
      <alignment horizontal="center" vertical="top" wrapText="1" readingOrder="1"/>
      <protection locked="0"/>
    </xf>
    <xf numFmtId="0" fontId="12" fillId="2" borderId="4"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2" fillId="2" borderId="1" xfId="0" applyFont="1" applyFill="1" applyBorder="1" applyAlignment="1" applyProtection="1">
      <alignment horizontal="center" vertical="top" wrapText="1" readingOrder="1"/>
      <protection locked="0"/>
    </xf>
    <xf numFmtId="0" fontId="12" fillId="2" borderId="11" xfId="0" applyFont="1" applyFill="1" applyBorder="1" applyAlignment="1" applyProtection="1">
      <alignment horizontal="center" vertical="top" wrapText="1" readingOrder="1"/>
      <protection locked="0"/>
    </xf>
    <xf numFmtId="0" fontId="16" fillId="3" borderId="10" xfId="0" applyFont="1" applyFill="1" applyBorder="1" applyAlignment="1" applyProtection="1">
      <alignment horizontal="center" vertical="center" wrapText="1" readingOrder="1"/>
      <protection locked="0"/>
    </xf>
    <xf numFmtId="0" fontId="16" fillId="3" borderId="1" xfId="0" applyFont="1" applyFill="1" applyBorder="1" applyAlignment="1" applyProtection="1">
      <alignment horizontal="center" vertical="center" wrapText="1" readingOrder="1"/>
      <protection locked="0"/>
    </xf>
    <xf numFmtId="0" fontId="16" fillId="3" borderId="11" xfId="0" applyFont="1" applyFill="1" applyBorder="1" applyAlignment="1" applyProtection="1">
      <alignment horizontal="center" vertical="center" wrapText="1" readingOrder="1"/>
      <protection locked="0"/>
    </xf>
    <xf numFmtId="9" fontId="14" fillId="0" borderId="7" xfId="0" applyNumberFormat="1" applyFont="1" applyBorder="1" applyAlignment="1" applyProtection="1">
      <alignment horizontal="center" vertical="center" wrapText="1" readingOrder="1"/>
      <protection locked="0"/>
    </xf>
    <xf numFmtId="9" fontId="14" fillId="0" borderId="8" xfId="0" applyNumberFormat="1" applyFont="1" applyBorder="1" applyAlignment="1" applyProtection="1">
      <alignment horizontal="center" vertical="center" wrapText="1" readingOrder="1"/>
      <protection locked="0"/>
    </xf>
    <xf numFmtId="9" fontId="14" fillId="0" borderId="9" xfId="0" applyNumberFormat="1" applyFont="1" applyBorder="1" applyAlignment="1" applyProtection="1">
      <alignment horizontal="center" vertical="center" wrapText="1" readingOrder="1"/>
      <protection locked="0"/>
    </xf>
    <xf numFmtId="49" fontId="14" fillId="0" borderId="7" xfId="0" applyNumberFormat="1" applyFont="1" applyBorder="1" applyAlignment="1">
      <alignment horizontal="center" vertical="center" wrapText="1" readingOrder="1"/>
    </xf>
    <xf numFmtId="49" fontId="14" fillId="0" borderId="9" xfId="0" applyNumberFormat="1" applyFont="1" applyBorder="1" applyAlignment="1">
      <alignment horizontal="center" vertical="center" wrapText="1" readingOrder="1"/>
    </xf>
    <xf numFmtId="164" fontId="14" fillId="0" borderId="7" xfId="0" applyNumberFormat="1" applyFont="1" applyBorder="1" applyAlignment="1" applyProtection="1">
      <alignment horizontal="center" vertical="center" wrapText="1" readingOrder="1"/>
      <protection locked="0"/>
    </xf>
    <xf numFmtId="164" fontId="14" fillId="0" borderId="9" xfId="0" applyNumberFormat="1" applyFont="1" applyBorder="1" applyAlignment="1" applyProtection="1">
      <alignment horizontal="center" vertical="center" wrapText="1" readingOrder="1"/>
      <protection locked="0"/>
    </xf>
    <xf numFmtId="166" fontId="14" fillId="0" borderId="7" xfId="0" applyNumberFormat="1" applyFont="1" applyBorder="1" applyAlignment="1" applyProtection="1">
      <alignment horizontal="center" vertical="center" wrapText="1" readingOrder="1"/>
      <protection locked="0"/>
    </xf>
    <xf numFmtId="166" fontId="14" fillId="0" borderId="8" xfId="0" applyNumberFormat="1" applyFont="1" applyBorder="1" applyAlignment="1" applyProtection="1">
      <alignment horizontal="center" vertical="center" wrapText="1" readingOrder="1"/>
      <protection locked="0"/>
    </xf>
    <xf numFmtId="166" fontId="14" fillId="0" borderId="9" xfId="0" applyNumberFormat="1" applyFont="1" applyBorder="1" applyAlignment="1" applyProtection="1">
      <alignment horizontal="center" vertical="center" wrapText="1" readingOrder="1"/>
      <protection locked="0"/>
    </xf>
    <xf numFmtId="0" fontId="12" fillId="0" borderId="12" xfId="0" applyFont="1" applyBorder="1" applyAlignment="1" applyProtection="1">
      <alignment horizontal="center" vertical="center" wrapText="1" readingOrder="1"/>
      <protection locked="0"/>
    </xf>
    <xf numFmtId="0" fontId="13" fillId="0" borderId="7" xfId="0" applyFont="1" applyBorder="1" applyAlignment="1" applyProtection="1">
      <alignment horizontal="center" vertical="center" wrapText="1" readingOrder="1"/>
      <protection locked="0"/>
    </xf>
    <xf numFmtId="0" fontId="13" fillId="0" borderId="8" xfId="0" applyFont="1" applyBorder="1" applyAlignment="1" applyProtection="1">
      <alignment horizontal="center" vertical="center" wrapText="1" readingOrder="1"/>
      <protection locked="0"/>
    </xf>
    <xf numFmtId="0" fontId="13" fillId="0" borderId="9" xfId="0" applyFont="1" applyBorder="1" applyAlignment="1" applyProtection="1">
      <alignment horizontal="center" vertical="center" wrapText="1" readingOrder="1"/>
      <protection locked="0"/>
    </xf>
    <xf numFmtId="164" fontId="14" fillId="0" borderId="8" xfId="0" applyNumberFormat="1" applyFont="1" applyBorder="1" applyAlignment="1" applyProtection="1">
      <alignment horizontal="center" vertical="center" wrapText="1" readingOrder="1"/>
      <protection locked="0"/>
    </xf>
    <xf numFmtId="43" fontId="14" fillId="0" borderId="7" xfId="2" applyFont="1" applyBorder="1" applyAlignment="1" applyProtection="1">
      <alignment horizontal="center" vertical="center" wrapText="1" readingOrder="1"/>
      <protection locked="0"/>
    </xf>
    <xf numFmtId="43" fontId="14" fillId="0" borderId="8" xfId="2" applyFont="1" applyBorder="1" applyAlignment="1" applyProtection="1">
      <alignment horizontal="center" vertical="center" wrapText="1" readingOrder="1"/>
      <protection locked="0"/>
    </xf>
    <xf numFmtId="0" fontId="4" fillId="5" borderId="3" xfId="0" applyFont="1" applyFill="1" applyBorder="1" applyAlignment="1" applyProtection="1">
      <alignment horizontal="center" vertical="center" wrapText="1" readingOrder="1"/>
      <protection locked="0"/>
    </xf>
    <xf numFmtId="0" fontId="4" fillId="5" borderId="2" xfId="0" applyFont="1" applyFill="1" applyBorder="1" applyAlignment="1" applyProtection="1">
      <alignment horizontal="center" vertical="center" wrapText="1" readingOrder="1"/>
      <protection locked="0"/>
    </xf>
    <xf numFmtId="0" fontId="4" fillId="5" borderId="4" xfId="0" applyFont="1" applyFill="1" applyBorder="1" applyAlignment="1" applyProtection="1">
      <alignment horizontal="center" vertical="center" wrapText="1" readingOrder="1"/>
      <protection locked="0"/>
    </xf>
    <xf numFmtId="0" fontId="10" fillId="0" borderId="10"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7" fillId="0" borderId="0" xfId="0" applyFont="1" applyAlignment="1" applyProtection="1">
      <alignment horizontal="left" vertical="top" wrapText="1" readingOrder="1"/>
      <protection locked="0"/>
    </xf>
    <xf numFmtId="0" fontId="7" fillId="0" borderId="6" xfId="0" applyFont="1" applyBorder="1" applyAlignment="1" applyProtection="1">
      <alignment horizontal="left" vertical="top" wrapText="1" readingOrder="1"/>
      <protection locked="0"/>
    </xf>
    <xf numFmtId="0" fontId="11" fillId="0" borderId="5" xfId="0" applyFont="1" applyBorder="1" applyProtection="1">
      <protection locked="0"/>
    </xf>
    <xf numFmtId="0" fontId="11" fillId="0" borderId="0" xfId="0" applyFont="1" applyProtection="1">
      <protection locked="0"/>
    </xf>
    <xf numFmtId="0" fontId="4" fillId="2" borderId="5" xfId="0" applyFont="1" applyFill="1" applyBorder="1" applyAlignment="1" applyProtection="1">
      <alignment horizontal="left" vertical="top" wrapText="1" readingOrder="1"/>
      <protection locked="0"/>
    </xf>
    <xf numFmtId="0" fontId="4" fillId="2" borderId="0" xfId="0" applyFont="1" applyFill="1" applyAlignment="1" applyProtection="1">
      <alignment horizontal="left" vertical="top" wrapText="1" readingOrder="1"/>
      <protection locked="0"/>
    </xf>
    <xf numFmtId="0" fontId="4" fillId="2" borderId="6" xfId="0" applyFont="1" applyFill="1" applyBorder="1" applyAlignment="1" applyProtection="1">
      <alignment horizontal="left" vertical="top" wrapText="1" readingOrder="1"/>
      <protection locked="0"/>
    </xf>
    <xf numFmtId="0" fontId="6" fillId="0" borderId="13" xfId="0" applyFont="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readingOrder="1"/>
      <protection locked="0"/>
    </xf>
    <xf numFmtId="0" fontId="1" fillId="2" borderId="2" xfId="0" applyFont="1" applyFill="1" applyBorder="1" applyAlignment="1" applyProtection="1">
      <alignment horizontal="center" vertical="center" wrapText="1" readingOrder="1"/>
      <protection locked="0"/>
    </xf>
    <xf numFmtId="0" fontId="1" fillId="2" borderId="4" xfId="0" applyFont="1" applyFill="1" applyBorder="1" applyAlignment="1" applyProtection="1">
      <alignment horizontal="center" vertical="center" wrapText="1" readingOrder="1"/>
      <protection locked="0"/>
    </xf>
    <xf numFmtId="0" fontId="11" fillId="6" borderId="10"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164" fontId="14" fillId="0" borderId="7" xfId="0" applyNumberFormat="1" applyFont="1" applyBorder="1" applyAlignment="1">
      <alignment horizontal="center" vertical="center" wrapText="1" readingOrder="1"/>
    </xf>
    <xf numFmtId="164" fontId="14" fillId="0" borderId="9" xfId="0" applyNumberFormat="1" applyFont="1" applyBorder="1" applyAlignment="1">
      <alignment horizontal="center" vertical="center" wrapText="1" readingOrder="1"/>
    </xf>
    <xf numFmtId="165" fontId="14" fillId="0" borderId="7" xfId="0" applyNumberFormat="1" applyFont="1" applyBorder="1" applyAlignment="1" applyProtection="1">
      <alignment horizontal="center" vertical="center" wrapText="1" readingOrder="1"/>
      <protection locked="0"/>
    </xf>
    <xf numFmtId="165" fontId="14" fillId="0" borderId="9" xfId="0" applyNumberFormat="1" applyFont="1" applyBorder="1" applyAlignment="1" applyProtection="1">
      <alignment horizontal="center" vertical="center" wrapText="1" readingOrder="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9" fontId="19" fillId="0" borderId="18" xfId="0" applyNumberFormat="1" applyFont="1" applyBorder="1" applyAlignment="1" applyProtection="1">
      <alignment horizontal="center" vertical="center" wrapText="1"/>
      <protection locked="0"/>
    </xf>
    <xf numFmtId="9" fontId="19" fillId="0" borderId="19" xfId="0" applyNumberFormat="1" applyFont="1" applyBorder="1" applyAlignment="1" applyProtection="1">
      <alignment horizontal="center" vertical="center" wrapText="1"/>
      <protection locked="0"/>
    </xf>
    <xf numFmtId="9" fontId="19" fillId="0" borderId="24" xfId="0" applyNumberFormat="1"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77"/>
  <sheetViews>
    <sheetView showGridLines="0" tabSelected="1" topLeftCell="A41" zoomScaleNormal="100" zoomScaleSheetLayoutView="70" workbookViewId="0">
      <selection activeCell="AR77" sqref="AR77"/>
    </sheetView>
  </sheetViews>
  <sheetFormatPr defaultColWidth="4.140625" defaultRowHeight="16.5" x14ac:dyDescent="0.3"/>
  <cols>
    <col min="1" max="1" width="15.42578125" style="2" bestFit="1" customWidth="1"/>
    <col min="2" max="2" width="10.140625" style="2" bestFit="1" customWidth="1"/>
    <col min="3" max="3" width="16.85546875" style="2" customWidth="1"/>
    <col min="4" max="4" width="6.5703125" style="2" customWidth="1"/>
    <col min="5" max="5" width="4" style="2" customWidth="1"/>
    <col min="6" max="7" width="4.140625" style="2" hidden="1" customWidth="1"/>
    <col min="8" max="8" width="4" style="2" hidden="1" customWidth="1"/>
    <col min="9" max="9" width="4.140625" style="2" hidden="1" customWidth="1"/>
    <col min="10" max="12" width="4.140625" style="2"/>
    <col min="13" max="13" width="8.140625" style="2" customWidth="1"/>
    <col min="14" max="14" width="4.140625" style="2"/>
    <col min="15" max="15" width="2.7109375" style="2" customWidth="1"/>
    <col min="16" max="16" width="4.140625" style="2" hidden="1" customWidth="1"/>
    <col min="17" max="18" width="4.140625" style="2"/>
    <col min="19" max="19" width="5.140625" style="2" bestFit="1" customWidth="1"/>
    <col min="20" max="20" width="2.140625" style="2" customWidth="1"/>
    <col min="21" max="21" width="0.42578125" style="2" customWidth="1"/>
    <col min="22" max="26" width="4.140625" style="2"/>
    <col min="27" max="27" width="10.7109375" style="2" customWidth="1"/>
    <col min="28" max="29" width="7.28515625" style="2" customWidth="1"/>
    <col min="30" max="33" width="5.42578125" style="2" customWidth="1"/>
    <col min="34" max="39" width="4.140625" style="2"/>
    <col min="40" max="40" width="1.28515625" style="2" customWidth="1"/>
    <col min="41" max="42" width="4.140625" style="2"/>
    <col min="43" max="43" width="22.5703125" style="2" customWidth="1"/>
    <col min="44" max="44" width="3.28515625" style="2" bestFit="1" customWidth="1"/>
    <col min="45" max="16384" width="4.140625" style="2"/>
  </cols>
  <sheetData>
    <row r="1" spans="1:40" ht="27" customHeight="1" x14ac:dyDescent="0.3">
      <c r="A1" s="106" t="s">
        <v>57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8"/>
    </row>
    <row r="2" spans="1:40" ht="16.5" customHeight="1" x14ac:dyDescent="0.3">
      <c r="A2" s="109" t="s">
        <v>62</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1"/>
    </row>
    <row r="3" spans="1:40" ht="15" customHeight="1" x14ac:dyDescent="0.3">
      <c r="A3" s="39" t="s">
        <v>0</v>
      </c>
      <c r="B3" s="40"/>
      <c r="C3" s="40"/>
      <c r="D3" s="24"/>
      <c r="E3" s="43" t="s">
        <v>1</v>
      </c>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4"/>
    </row>
    <row r="4" spans="1:40" ht="18" customHeight="1" x14ac:dyDescent="0.3">
      <c r="A4" s="39" t="s">
        <v>2</v>
      </c>
      <c r="B4" s="40"/>
      <c r="C4" s="40"/>
      <c r="E4" s="43" t="s">
        <v>3</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1:40" ht="18" customHeight="1" x14ac:dyDescent="0.3">
      <c r="A5" s="39" t="s">
        <v>4</v>
      </c>
      <c r="B5" s="40"/>
      <c r="C5" s="40"/>
      <c r="D5" s="40"/>
      <c r="E5" s="43" t="s">
        <v>35</v>
      </c>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1:40" ht="18" customHeight="1" x14ac:dyDescent="0.3">
      <c r="A6" s="102" t="s">
        <v>5</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4"/>
    </row>
    <row r="7" spans="1:40" ht="18" customHeight="1" x14ac:dyDescent="0.3">
      <c r="A7" s="39" t="s">
        <v>6</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1"/>
    </row>
    <row r="8" spans="1:40" x14ac:dyDescent="0.3">
      <c r="A8" s="42" t="s">
        <v>7</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4"/>
    </row>
    <row r="9" spans="1:40" ht="18" customHeight="1" x14ac:dyDescent="0.3">
      <c r="A9" s="39" t="s">
        <v>8</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1"/>
    </row>
    <row r="10" spans="1:40" ht="21" customHeight="1" x14ac:dyDescent="0.3">
      <c r="A10" s="42" t="s">
        <v>9</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4"/>
    </row>
    <row r="11" spans="1:40" ht="34.700000000000003" customHeight="1" x14ac:dyDescent="0.3">
      <c r="A11" s="57" t="s">
        <v>10</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9"/>
    </row>
    <row r="12" spans="1:40" ht="18" customHeight="1" x14ac:dyDescent="0.3">
      <c r="A12" s="100" t="s">
        <v>11</v>
      </c>
      <c r="B12" s="101"/>
      <c r="C12" s="101"/>
      <c r="D12" s="101"/>
      <c r="E12" s="43" t="s">
        <v>12</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4"/>
    </row>
    <row r="13" spans="1:40" ht="18" customHeight="1" x14ac:dyDescent="0.3">
      <c r="A13" s="39" t="s">
        <v>13</v>
      </c>
      <c r="B13" s="40"/>
      <c r="C13" s="40"/>
      <c r="D13" s="40"/>
      <c r="E13" s="43" t="s">
        <v>14</v>
      </c>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4"/>
    </row>
    <row r="14" spans="1:40" ht="18" customHeight="1" x14ac:dyDescent="0.3">
      <c r="A14" s="39" t="s">
        <v>15</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3"/>
    </row>
    <row r="15" spans="1:40" ht="36" customHeight="1" x14ac:dyDescent="0.3">
      <c r="A15" s="42" t="s">
        <v>42</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3"/>
    </row>
    <row r="16" spans="1:40" ht="15.75" customHeight="1" x14ac:dyDescent="0.3">
      <c r="A16" s="57" t="s">
        <v>53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9"/>
    </row>
    <row r="17" spans="1:47" ht="21" customHeight="1" x14ac:dyDescent="0.3">
      <c r="A17" s="39" t="s">
        <v>16</v>
      </c>
      <c r="B17" s="40"/>
      <c r="C17" s="40"/>
      <c r="D17" s="40"/>
      <c r="E17" s="98" t="s">
        <v>41</v>
      </c>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9"/>
    </row>
    <row r="18" spans="1:47" ht="72.75" customHeight="1" x14ac:dyDescent="0.3">
      <c r="A18" s="39" t="s">
        <v>37</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1"/>
    </row>
    <row r="19" spans="1:47" ht="18" customHeight="1" x14ac:dyDescent="0.3">
      <c r="A19" s="39" t="s">
        <v>17</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1:47" ht="36.75" customHeight="1" x14ac:dyDescent="0.3">
      <c r="A20" s="42" t="s">
        <v>36</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4"/>
    </row>
    <row r="21" spans="1:47" ht="68.25" customHeight="1" x14ac:dyDescent="0.3">
      <c r="A21" s="39" t="s">
        <v>39</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1"/>
    </row>
    <row r="22" spans="1:47" ht="15" customHeight="1" x14ac:dyDescent="0.3">
      <c r="A22" s="4"/>
      <c r="I22" s="25"/>
      <c r="AN22" s="3"/>
    </row>
    <row r="23" spans="1:47" ht="15.75" customHeight="1" x14ac:dyDescent="0.3">
      <c r="A23" s="92" t="s">
        <v>56</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4"/>
    </row>
    <row r="24" spans="1:47" ht="2.25" customHeight="1" x14ac:dyDescent="0.3">
      <c r="A24" s="4"/>
      <c r="AN24" s="3"/>
    </row>
    <row r="25" spans="1:47" ht="17.25" x14ac:dyDescent="0.3">
      <c r="A25" s="95" t="s">
        <v>49</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7"/>
    </row>
    <row r="26" spans="1:47" ht="15" customHeight="1" x14ac:dyDescent="0.3">
      <c r="A26" s="85" t="s">
        <v>44</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row>
    <row r="27" spans="1:47" ht="18.399999999999999" customHeight="1" x14ac:dyDescent="0.3">
      <c r="A27" s="86" t="s">
        <v>19</v>
      </c>
      <c r="B27" s="87"/>
      <c r="C27" s="87"/>
      <c r="D27" s="87"/>
      <c r="E27" s="87"/>
      <c r="F27" s="87"/>
      <c r="G27" s="87"/>
      <c r="H27" s="87"/>
      <c r="I27" s="87"/>
      <c r="J27" s="87"/>
      <c r="K27" s="87"/>
      <c r="L27" s="88"/>
      <c r="M27" s="86" t="s">
        <v>20</v>
      </c>
      <c r="N27" s="87"/>
      <c r="O27" s="87"/>
      <c r="P27" s="87"/>
      <c r="Q27" s="87"/>
      <c r="R27" s="87"/>
      <c r="S27" s="87"/>
      <c r="T27" s="87"/>
      <c r="U27" s="87"/>
      <c r="V27" s="87"/>
      <c r="W27" s="88"/>
      <c r="X27" s="86" t="s">
        <v>21</v>
      </c>
      <c r="Y27" s="87"/>
      <c r="Z27" s="87"/>
      <c r="AA27" s="87"/>
      <c r="AB27" s="87"/>
      <c r="AC27" s="87"/>
      <c r="AD27" s="87"/>
      <c r="AE27" s="87"/>
      <c r="AF27" s="88"/>
      <c r="AG27" s="86" t="s">
        <v>22</v>
      </c>
      <c r="AH27" s="87"/>
      <c r="AI27" s="87"/>
      <c r="AJ27" s="87"/>
      <c r="AK27" s="87"/>
      <c r="AL27" s="87"/>
      <c r="AM27" s="87"/>
      <c r="AN27" s="88"/>
    </row>
    <row r="28" spans="1:47" x14ac:dyDescent="0.3">
      <c r="A28" s="80">
        <v>91677073</v>
      </c>
      <c r="B28" s="89"/>
      <c r="C28" s="89"/>
      <c r="D28" s="89"/>
      <c r="E28" s="89"/>
      <c r="F28" s="89"/>
      <c r="G28" s="89"/>
      <c r="H28" s="89"/>
      <c r="I28" s="89"/>
      <c r="J28" s="89"/>
      <c r="K28" s="89"/>
      <c r="L28" s="81"/>
      <c r="M28" s="90">
        <v>85552395</v>
      </c>
      <c r="N28" s="91"/>
      <c r="O28" s="91"/>
      <c r="P28" s="91"/>
      <c r="Q28" s="91"/>
      <c r="R28" s="91"/>
      <c r="S28" s="91"/>
      <c r="T28" s="91"/>
      <c r="U28" s="91"/>
      <c r="V28" s="91"/>
      <c r="W28" s="91"/>
      <c r="X28" s="80">
        <v>37436484.049999997</v>
      </c>
      <c r="Y28" s="89"/>
      <c r="Z28" s="89"/>
      <c r="AA28" s="89"/>
      <c r="AB28" s="89"/>
      <c r="AC28" s="89"/>
      <c r="AD28" s="89"/>
      <c r="AE28" s="89"/>
      <c r="AF28" s="81"/>
      <c r="AG28" s="82">
        <f>+X28/M28</f>
        <v>0.43758545917972252</v>
      </c>
      <c r="AH28" s="83"/>
      <c r="AI28" s="83"/>
      <c r="AJ28" s="83"/>
      <c r="AK28" s="83"/>
      <c r="AL28" s="83"/>
      <c r="AM28" s="83"/>
      <c r="AN28" s="84"/>
    </row>
    <row r="29" spans="1:47" x14ac:dyDescent="0.3">
      <c r="A29" s="63"/>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5"/>
      <c r="AP29" s="5"/>
    </row>
    <row r="30" spans="1:47" ht="14.65" customHeight="1" x14ac:dyDescent="0.3">
      <c r="A30" s="66" t="s">
        <v>55</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8"/>
      <c r="AP30" s="5"/>
      <c r="AT30" s="6"/>
      <c r="AU30" s="6"/>
    </row>
    <row r="31" spans="1:47" ht="14.65" customHeight="1" x14ac:dyDescent="0.3">
      <c r="A31" s="69" t="s">
        <v>61</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1"/>
      <c r="AT31" s="6"/>
      <c r="AU31" s="6"/>
    </row>
    <row r="32" spans="1:47" ht="22.5" customHeight="1" x14ac:dyDescent="0.3">
      <c r="A32" s="45" t="s">
        <v>18</v>
      </c>
      <c r="B32" s="46"/>
      <c r="C32" s="46"/>
      <c r="D32" s="46"/>
      <c r="E32" s="46"/>
      <c r="F32" s="46"/>
      <c r="G32" s="46"/>
      <c r="H32" s="46"/>
      <c r="I32" s="47"/>
      <c r="J32" s="45" t="s">
        <v>18</v>
      </c>
      <c r="K32" s="46"/>
      <c r="L32" s="46"/>
      <c r="M32" s="46"/>
      <c r="N32" s="46"/>
      <c r="O32" s="46"/>
      <c r="P32" s="47"/>
      <c r="Q32" s="48" t="s">
        <v>23</v>
      </c>
      <c r="R32" s="49"/>
      <c r="S32" s="49"/>
      <c r="T32" s="49"/>
      <c r="U32" s="49"/>
      <c r="V32" s="49"/>
      <c r="W32" s="49"/>
      <c r="X32" s="49"/>
      <c r="Y32" s="50"/>
      <c r="Z32" s="72" t="s">
        <v>50</v>
      </c>
      <c r="AA32" s="73"/>
      <c r="AB32" s="73"/>
      <c r="AC32" s="74"/>
      <c r="AD32" s="72" t="s">
        <v>51</v>
      </c>
      <c r="AE32" s="73"/>
      <c r="AF32" s="73"/>
      <c r="AG32" s="74"/>
      <c r="AH32" s="72" t="s">
        <v>24</v>
      </c>
      <c r="AI32" s="73"/>
      <c r="AJ32" s="73"/>
      <c r="AK32" s="73"/>
      <c r="AL32" s="73"/>
      <c r="AM32" s="73"/>
      <c r="AN32" s="74"/>
      <c r="AT32" s="6"/>
      <c r="AU32" s="6"/>
    </row>
    <row r="33" spans="1:48" ht="58.5" customHeight="1" x14ac:dyDescent="0.3">
      <c r="A33" s="48" t="s">
        <v>25</v>
      </c>
      <c r="B33" s="49"/>
      <c r="C33" s="49"/>
      <c r="D33" s="49"/>
      <c r="E33" s="49"/>
      <c r="F33" s="49"/>
      <c r="G33" s="49"/>
      <c r="H33" s="49"/>
      <c r="I33" s="50"/>
      <c r="J33" s="48" t="s">
        <v>26</v>
      </c>
      <c r="K33" s="49"/>
      <c r="L33" s="49"/>
      <c r="M33" s="49"/>
      <c r="N33" s="49"/>
      <c r="O33" s="49"/>
      <c r="P33" s="49"/>
      <c r="Q33" s="48" t="s">
        <v>27</v>
      </c>
      <c r="R33" s="49"/>
      <c r="S33" s="49"/>
      <c r="T33" s="49"/>
      <c r="U33" s="50"/>
      <c r="V33" s="48" t="s">
        <v>28</v>
      </c>
      <c r="W33" s="49"/>
      <c r="X33" s="49"/>
      <c r="Y33" s="50"/>
      <c r="Z33" s="48" t="s">
        <v>45</v>
      </c>
      <c r="AA33" s="50"/>
      <c r="AB33" s="48" t="s">
        <v>46</v>
      </c>
      <c r="AC33" s="50"/>
      <c r="AD33" s="48" t="s">
        <v>47</v>
      </c>
      <c r="AE33" s="50"/>
      <c r="AF33" s="48" t="s">
        <v>48</v>
      </c>
      <c r="AG33" s="50"/>
      <c r="AH33" s="48" t="s">
        <v>29</v>
      </c>
      <c r="AI33" s="49"/>
      <c r="AJ33" s="50"/>
      <c r="AK33" s="48" t="s">
        <v>30</v>
      </c>
      <c r="AL33" s="49"/>
      <c r="AM33" s="49"/>
      <c r="AN33" s="50"/>
      <c r="AQ33" s="5"/>
      <c r="AT33" s="6"/>
      <c r="AU33" s="6"/>
      <c r="AV33" s="7"/>
    </row>
    <row r="34" spans="1:48" ht="115.5" customHeight="1" x14ac:dyDescent="0.3">
      <c r="A34" s="51" t="s">
        <v>43</v>
      </c>
      <c r="B34" s="52"/>
      <c r="C34" s="52"/>
      <c r="D34" s="52"/>
      <c r="E34" s="52"/>
      <c r="F34" s="52"/>
      <c r="G34" s="52"/>
      <c r="H34" s="52"/>
      <c r="I34" s="52"/>
      <c r="J34" s="51" t="s">
        <v>31</v>
      </c>
      <c r="K34" s="52"/>
      <c r="L34" s="52"/>
      <c r="M34" s="52"/>
      <c r="N34" s="52"/>
      <c r="O34" s="52"/>
      <c r="P34" s="53"/>
      <c r="Q34" s="54">
        <v>16</v>
      </c>
      <c r="R34" s="55"/>
      <c r="S34" s="55"/>
      <c r="T34" s="55"/>
      <c r="U34" s="56"/>
      <c r="V34" s="54">
        <f>+A28</f>
        <v>91677073</v>
      </c>
      <c r="W34" s="55"/>
      <c r="X34" s="55"/>
      <c r="Y34" s="56"/>
      <c r="Z34" s="78" t="s">
        <v>63</v>
      </c>
      <c r="AA34" s="79"/>
      <c r="AB34" s="112">
        <f>19782879+24500402</f>
        <v>44283281</v>
      </c>
      <c r="AC34" s="113"/>
      <c r="AD34" s="114">
        <v>2</v>
      </c>
      <c r="AE34" s="115"/>
      <c r="AF34" s="80">
        <f>X28</f>
        <v>37436484.049999997</v>
      </c>
      <c r="AG34" s="81"/>
      <c r="AH34" s="82">
        <f>+AD34/Z34</f>
        <v>0.66666666666666663</v>
      </c>
      <c r="AI34" s="83"/>
      <c r="AJ34" s="84"/>
      <c r="AK34" s="75">
        <f>+AF34/AB34</f>
        <v>0.84538641231213196</v>
      </c>
      <c r="AL34" s="76"/>
      <c r="AM34" s="76"/>
      <c r="AN34" s="77"/>
      <c r="AP34" s="6"/>
      <c r="AV34" s="7"/>
    </row>
    <row r="35" spans="1:48" ht="15.75" customHeight="1" x14ac:dyDescent="0.3">
      <c r="A35" s="8" t="s">
        <v>52</v>
      </c>
      <c r="B35" s="26"/>
      <c r="C35" s="26"/>
      <c r="D35" s="26"/>
      <c r="E35" s="26"/>
      <c r="F35" s="26"/>
      <c r="G35" s="26"/>
      <c r="H35" s="26"/>
      <c r="I35" s="26"/>
      <c r="AE35" s="27"/>
      <c r="AF35" s="27"/>
      <c r="AJ35" s="9"/>
      <c r="AK35" s="5"/>
      <c r="AN35" s="3"/>
      <c r="AP35" s="5"/>
      <c r="AR35" s="1"/>
    </row>
    <row r="36" spans="1:48" ht="10.5" customHeight="1" x14ac:dyDescent="0.3">
      <c r="A36" s="4"/>
      <c r="AJ36" s="6"/>
      <c r="AN36" s="3"/>
      <c r="AP36" s="9"/>
    </row>
    <row r="37" spans="1:48" ht="17.100000000000001" customHeight="1" x14ac:dyDescent="0.3">
      <c r="A37" s="57" t="s">
        <v>54</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9"/>
      <c r="AP37" s="10"/>
    </row>
    <row r="38" spans="1:48" x14ac:dyDescent="0.3">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9"/>
    </row>
    <row r="39" spans="1:48" ht="29.45" customHeight="1" x14ac:dyDescent="0.3">
      <c r="A39" s="60" t="s">
        <v>32</v>
      </c>
      <c r="B39" s="61"/>
      <c r="C39" s="61"/>
      <c r="D39" s="61"/>
      <c r="E39" s="61" t="s">
        <v>38</v>
      </c>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2"/>
    </row>
    <row r="40" spans="1:48" ht="18" customHeight="1" x14ac:dyDescent="0.3">
      <c r="A40" s="39" t="s">
        <v>33</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1"/>
    </row>
    <row r="41" spans="1:48" ht="86.25" customHeight="1" x14ac:dyDescent="0.3">
      <c r="A41" s="33" t="s">
        <v>40</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5"/>
    </row>
    <row r="42" spans="1:48" x14ac:dyDescent="0.3">
      <c r="A42" s="36" t="s">
        <v>60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8"/>
    </row>
    <row r="43" spans="1:48" ht="70.5" customHeight="1" x14ac:dyDescent="0.3">
      <c r="A43" s="122" t="s">
        <v>64</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8"/>
    </row>
    <row r="44" spans="1:48" ht="18" customHeight="1" x14ac:dyDescent="0.3">
      <c r="A44" s="39" t="s">
        <v>34</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1"/>
    </row>
    <row r="45" spans="1:48" ht="180.75" customHeight="1" thickBot="1" x14ac:dyDescent="0.35">
      <c r="A45" s="33" t="s">
        <v>65</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5"/>
    </row>
    <row r="46" spans="1:48" x14ac:dyDescent="0.3">
      <c r="A46" s="28">
        <v>24500402</v>
      </c>
      <c r="B46" s="20"/>
      <c r="C46" s="123" t="s">
        <v>66</v>
      </c>
      <c r="D46" s="124"/>
      <c r="E46" s="124"/>
      <c r="F46" s="124"/>
      <c r="G46" s="124"/>
      <c r="H46" s="124"/>
      <c r="I46" s="124"/>
      <c r="J46" s="124"/>
      <c r="K46" s="124"/>
      <c r="L46" s="124"/>
      <c r="M46" s="124"/>
      <c r="N46" s="124"/>
      <c r="O46" s="124"/>
      <c r="P46" s="124"/>
      <c r="Q46" s="124"/>
      <c r="R46" s="125"/>
      <c r="S46" s="127">
        <f>A52/A48</f>
        <v>0.894348339153889</v>
      </c>
      <c r="T46" s="19"/>
      <c r="U46" s="19"/>
      <c r="V46" s="19"/>
      <c r="W46" s="19"/>
      <c r="X46" s="19"/>
      <c r="Y46" s="19"/>
      <c r="Z46" s="19"/>
      <c r="AA46" s="19"/>
      <c r="AB46" s="19"/>
      <c r="AC46" s="19"/>
      <c r="AD46" s="19"/>
      <c r="AE46" s="19"/>
      <c r="AF46" s="19"/>
      <c r="AG46" s="19"/>
      <c r="AH46" s="19"/>
      <c r="AI46" s="19"/>
      <c r="AJ46" s="19"/>
      <c r="AK46" s="19"/>
      <c r="AL46" s="19"/>
      <c r="AM46" s="19"/>
      <c r="AN46" s="18"/>
    </row>
    <row r="47" spans="1:48" x14ac:dyDescent="0.3">
      <c r="A47" s="12">
        <v>20506143.920000002</v>
      </c>
      <c r="B47" s="13"/>
      <c r="C47" s="130" t="s">
        <v>67</v>
      </c>
      <c r="D47" s="131"/>
      <c r="E47" s="131"/>
      <c r="F47" s="131"/>
      <c r="G47" s="131"/>
      <c r="H47" s="131"/>
      <c r="I47" s="131"/>
      <c r="J47" s="131"/>
      <c r="K47" s="131"/>
      <c r="L47" s="131"/>
      <c r="M47" s="131"/>
      <c r="N47" s="131"/>
      <c r="O47" s="131"/>
      <c r="P47" s="131"/>
      <c r="Q47" s="131"/>
      <c r="R47" s="132"/>
      <c r="S47" s="128"/>
      <c r="T47" s="19"/>
      <c r="U47" s="19"/>
      <c r="V47" s="19"/>
      <c r="W47" s="19"/>
      <c r="X47" s="19"/>
      <c r="Y47" s="19"/>
      <c r="Z47" s="19"/>
      <c r="AA47" s="19"/>
      <c r="AB47" s="19"/>
      <c r="AC47" s="19"/>
      <c r="AD47" s="19"/>
      <c r="AE47" s="19"/>
      <c r="AF47" s="19"/>
      <c r="AG47" s="19"/>
      <c r="AH47" s="19"/>
      <c r="AI47" s="19"/>
      <c r="AJ47" s="19"/>
      <c r="AK47" s="19"/>
      <c r="AL47" s="19"/>
      <c r="AM47" s="19"/>
      <c r="AN47" s="18"/>
    </row>
    <row r="48" spans="1:48" x14ac:dyDescent="0.3">
      <c r="A48" s="14">
        <f>A46-A47</f>
        <v>3994258.0799999982</v>
      </c>
      <c r="B48" s="15">
        <v>0.16</v>
      </c>
      <c r="C48" s="133"/>
      <c r="D48" s="134"/>
      <c r="E48" s="134"/>
      <c r="F48" s="134"/>
      <c r="G48" s="134"/>
      <c r="H48" s="134"/>
      <c r="I48" s="134"/>
      <c r="J48" s="134"/>
      <c r="K48" s="134"/>
      <c r="L48" s="134"/>
      <c r="M48" s="134"/>
      <c r="N48" s="134"/>
      <c r="O48" s="134"/>
      <c r="P48" s="134"/>
      <c r="Q48" s="134"/>
      <c r="R48" s="135"/>
      <c r="S48" s="128"/>
      <c r="T48" s="19"/>
      <c r="U48" s="19"/>
      <c r="V48" s="19"/>
      <c r="W48" s="19"/>
      <c r="X48" s="19"/>
      <c r="Y48" s="19"/>
      <c r="Z48" s="19"/>
      <c r="AA48" s="19"/>
      <c r="AB48" s="19"/>
      <c r="AC48" s="19"/>
      <c r="AD48" s="19"/>
      <c r="AE48" s="19"/>
      <c r="AF48" s="19"/>
      <c r="AG48" s="19"/>
      <c r="AH48" s="19"/>
      <c r="AI48" s="19"/>
      <c r="AJ48" s="19"/>
      <c r="AK48" s="19"/>
      <c r="AL48" s="19"/>
      <c r="AM48" s="19"/>
      <c r="AN48" s="18"/>
    </row>
    <row r="49" spans="1:47" ht="45.75" customHeight="1" x14ac:dyDescent="0.3">
      <c r="A49" s="12">
        <v>3000000</v>
      </c>
      <c r="B49" s="13" t="s">
        <v>68</v>
      </c>
      <c r="C49" s="105" t="s">
        <v>69</v>
      </c>
      <c r="D49" s="105"/>
      <c r="E49" s="105"/>
      <c r="F49" s="105"/>
      <c r="G49" s="105"/>
      <c r="H49" s="105"/>
      <c r="I49" s="105"/>
      <c r="J49" s="105"/>
      <c r="K49" s="105"/>
      <c r="L49" s="105"/>
      <c r="M49" s="105"/>
      <c r="N49" s="105"/>
      <c r="O49" s="105"/>
      <c r="P49" s="105"/>
      <c r="Q49" s="105"/>
      <c r="R49" s="105"/>
      <c r="S49" s="128"/>
      <c r="T49" s="19"/>
      <c r="U49" s="19"/>
      <c r="V49" s="19"/>
      <c r="W49" s="19"/>
      <c r="X49" s="19"/>
      <c r="Y49" s="19"/>
      <c r="Z49" s="19"/>
      <c r="AA49" s="19"/>
      <c r="AB49" s="19"/>
      <c r="AC49" s="19"/>
      <c r="AD49" s="19"/>
      <c r="AE49" s="19"/>
      <c r="AF49" s="19"/>
      <c r="AG49" s="19"/>
      <c r="AH49" s="19"/>
      <c r="AI49" s="19"/>
      <c r="AJ49" s="19"/>
      <c r="AK49" s="19"/>
      <c r="AL49" s="19"/>
      <c r="AM49" s="19"/>
      <c r="AN49" s="18"/>
    </row>
    <row r="50" spans="1:47" ht="46.5" customHeight="1" x14ac:dyDescent="0.3">
      <c r="A50" s="12">
        <v>500000</v>
      </c>
      <c r="B50" s="13" t="s">
        <v>68</v>
      </c>
      <c r="C50" s="105" t="s">
        <v>70</v>
      </c>
      <c r="D50" s="105"/>
      <c r="E50" s="105"/>
      <c r="F50" s="105"/>
      <c r="G50" s="105"/>
      <c r="H50" s="105"/>
      <c r="I50" s="105"/>
      <c r="J50" s="105"/>
      <c r="K50" s="105"/>
      <c r="L50" s="105"/>
      <c r="M50" s="105"/>
      <c r="N50" s="105"/>
      <c r="O50" s="105"/>
      <c r="P50" s="105"/>
      <c r="Q50" s="105"/>
      <c r="R50" s="16"/>
      <c r="S50" s="128"/>
      <c r="T50" s="19"/>
      <c r="U50" s="19"/>
      <c r="V50" s="19"/>
      <c r="W50" s="19"/>
      <c r="X50" s="19"/>
      <c r="Y50" s="19"/>
      <c r="Z50" s="19"/>
      <c r="AA50" s="19"/>
      <c r="AB50" s="19"/>
      <c r="AC50" s="19"/>
      <c r="AD50" s="19"/>
      <c r="AE50" s="19"/>
      <c r="AF50" s="19"/>
      <c r="AG50" s="19"/>
      <c r="AH50" s="19"/>
      <c r="AI50" s="19"/>
      <c r="AJ50" s="19"/>
      <c r="AK50" s="19"/>
      <c r="AL50" s="19"/>
      <c r="AM50" s="19"/>
      <c r="AN50" s="18"/>
      <c r="AQ50" s="6"/>
    </row>
    <row r="51" spans="1:47" ht="15" customHeight="1" x14ac:dyDescent="0.3">
      <c r="A51" s="12">
        <v>72258.080000000002</v>
      </c>
      <c r="B51" s="13" t="s">
        <v>71</v>
      </c>
      <c r="C51" s="105" t="s">
        <v>72</v>
      </c>
      <c r="D51" s="105"/>
      <c r="E51" s="105"/>
      <c r="F51" s="105"/>
      <c r="G51" s="105"/>
      <c r="H51" s="105"/>
      <c r="I51" s="105"/>
      <c r="J51" s="105"/>
      <c r="K51" s="105"/>
      <c r="L51" s="105"/>
      <c r="M51" s="105"/>
      <c r="N51" s="105"/>
      <c r="O51" s="105"/>
      <c r="P51" s="105"/>
      <c r="Q51" s="105"/>
      <c r="R51" s="16"/>
      <c r="S51" s="128"/>
      <c r="T51" s="19"/>
      <c r="U51" s="19"/>
      <c r="V51" s="19"/>
      <c r="W51" s="19"/>
      <c r="X51" s="19"/>
      <c r="Y51" s="19"/>
      <c r="Z51" s="19"/>
      <c r="AA51" s="19"/>
      <c r="AB51" s="19"/>
      <c r="AC51" s="19"/>
      <c r="AD51" s="19"/>
      <c r="AE51" s="19"/>
      <c r="AF51" s="19"/>
      <c r="AG51" s="19"/>
      <c r="AH51" s="19"/>
      <c r="AI51" s="19"/>
      <c r="AJ51" s="19"/>
      <c r="AK51" s="19"/>
      <c r="AL51" s="19"/>
      <c r="AM51" s="19"/>
      <c r="AN51" s="18"/>
      <c r="AQ51" s="6"/>
    </row>
    <row r="52" spans="1:47" ht="17.25" thickBot="1" x14ac:dyDescent="0.35">
      <c r="A52" s="29">
        <f>SUM(A49:A51)</f>
        <v>3572258.08</v>
      </c>
      <c r="B52" s="21"/>
      <c r="C52" s="116"/>
      <c r="D52" s="117"/>
      <c r="E52" s="117"/>
      <c r="F52" s="117"/>
      <c r="G52" s="117"/>
      <c r="H52" s="117"/>
      <c r="I52" s="117"/>
      <c r="J52" s="117"/>
      <c r="K52" s="117"/>
      <c r="L52" s="117"/>
      <c r="M52" s="117"/>
      <c r="N52" s="117"/>
      <c r="O52" s="117"/>
      <c r="P52" s="117"/>
      <c r="Q52" s="118"/>
      <c r="R52" s="22"/>
      <c r="S52" s="129"/>
      <c r="T52" s="19"/>
      <c r="U52" s="19"/>
      <c r="V52" s="19"/>
      <c r="W52" s="19"/>
      <c r="X52" s="19"/>
      <c r="Y52" s="19"/>
      <c r="Z52" s="19"/>
      <c r="AA52" s="19"/>
      <c r="AB52" s="19"/>
      <c r="AC52" s="19"/>
      <c r="AD52" s="19"/>
      <c r="AE52" s="19"/>
      <c r="AF52" s="19"/>
      <c r="AG52" s="19"/>
      <c r="AH52" s="19"/>
      <c r="AI52" s="19"/>
      <c r="AJ52" s="19"/>
      <c r="AK52" s="19"/>
      <c r="AL52" s="19"/>
      <c r="AM52" s="19"/>
      <c r="AN52" s="18"/>
      <c r="AQ52" s="6"/>
      <c r="AR52" s="9"/>
      <c r="AT52" s="7"/>
    </row>
    <row r="53" spans="1:47" ht="17.25" thickBot="1" x14ac:dyDescent="0.35">
      <c r="A53" s="30"/>
      <c r="B53" s="31"/>
      <c r="C53" s="32"/>
      <c r="D53" s="32"/>
      <c r="E53" s="32"/>
      <c r="F53" s="32"/>
      <c r="G53" s="32"/>
      <c r="H53" s="32"/>
      <c r="I53" s="32"/>
      <c r="J53" s="32"/>
      <c r="K53" s="32"/>
      <c r="L53" s="32"/>
      <c r="M53" s="32"/>
      <c r="N53" s="32"/>
      <c r="O53" s="32"/>
      <c r="P53" s="32"/>
      <c r="Q53" s="32"/>
      <c r="R53" s="32"/>
      <c r="S53" s="31"/>
      <c r="T53" s="19"/>
      <c r="U53" s="19"/>
      <c r="V53" s="19"/>
      <c r="W53" s="19"/>
      <c r="X53" s="19"/>
      <c r="Y53" s="19"/>
      <c r="Z53" s="19"/>
      <c r="AA53" s="19"/>
      <c r="AB53" s="19"/>
      <c r="AC53" s="19"/>
      <c r="AD53" s="19"/>
      <c r="AE53" s="19"/>
      <c r="AF53" s="19"/>
      <c r="AG53" s="19"/>
      <c r="AH53" s="19"/>
      <c r="AI53" s="19"/>
      <c r="AJ53" s="19"/>
      <c r="AK53" s="19"/>
      <c r="AL53" s="19"/>
      <c r="AM53" s="19"/>
      <c r="AN53" s="18"/>
      <c r="AQ53" s="6"/>
      <c r="AT53" s="9"/>
    </row>
    <row r="54" spans="1:47" ht="66.75" customHeight="1" x14ac:dyDescent="0.3">
      <c r="A54" s="28">
        <v>342000</v>
      </c>
      <c r="B54" s="20" t="s">
        <v>73</v>
      </c>
      <c r="C54" s="126" t="s">
        <v>74</v>
      </c>
      <c r="D54" s="126"/>
      <c r="E54" s="126"/>
      <c r="F54" s="126"/>
      <c r="G54" s="126"/>
      <c r="H54" s="126"/>
      <c r="I54" s="126"/>
      <c r="J54" s="126"/>
      <c r="K54" s="126"/>
      <c r="L54" s="126"/>
      <c r="M54" s="126"/>
      <c r="N54" s="126"/>
      <c r="O54" s="126"/>
      <c r="P54" s="126"/>
      <c r="Q54" s="126"/>
      <c r="R54" s="23"/>
      <c r="S54" s="127">
        <f>A57/A48</f>
        <v>0.10565166084611143</v>
      </c>
      <c r="T54" s="19"/>
      <c r="U54" s="19"/>
      <c r="V54" s="19"/>
      <c r="W54" s="19"/>
      <c r="X54" s="19"/>
      <c r="Y54" s="19"/>
      <c r="Z54" s="19"/>
      <c r="AA54" s="19"/>
      <c r="AB54" s="19"/>
      <c r="AC54" s="19"/>
      <c r="AD54" s="19"/>
      <c r="AE54" s="19"/>
      <c r="AF54" s="19"/>
      <c r="AG54" s="19"/>
      <c r="AH54" s="19"/>
      <c r="AI54" s="19"/>
      <c r="AJ54" s="19"/>
      <c r="AK54" s="19"/>
      <c r="AL54" s="19"/>
      <c r="AM54" s="19"/>
      <c r="AN54" s="18"/>
      <c r="AQ54" s="11"/>
    </row>
    <row r="55" spans="1:47" ht="32.25" customHeight="1" x14ac:dyDescent="0.3">
      <c r="A55" s="12">
        <v>60000</v>
      </c>
      <c r="B55" s="13" t="s">
        <v>75</v>
      </c>
      <c r="C55" s="105" t="s">
        <v>76</v>
      </c>
      <c r="D55" s="105"/>
      <c r="E55" s="105"/>
      <c r="F55" s="105"/>
      <c r="G55" s="105"/>
      <c r="H55" s="105"/>
      <c r="I55" s="105"/>
      <c r="J55" s="105"/>
      <c r="K55" s="105"/>
      <c r="L55" s="105"/>
      <c r="M55" s="105"/>
      <c r="N55" s="105"/>
      <c r="O55" s="105"/>
      <c r="P55" s="105"/>
      <c r="Q55" s="105"/>
      <c r="R55" s="16"/>
      <c r="S55" s="128"/>
      <c r="T55" s="19"/>
      <c r="U55" s="19"/>
      <c r="V55" s="19"/>
      <c r="W55" s="19"/>
      <c r="X55" s="19"/>
      <c r="Y55" s="19"/>
      <c r="Z55" s="19"/>
      <c r="AA55" s="19"/>
      <c r="AB55" s="19"/>
      <c r="AC55" s="19"/>
      <c r="AD55" s="19"/>
      <c r="AE55" s="19"/>
      <c r="AF55" s="19"/>
      <c r="AG55" s="19"/>
      <c r="AH55" s="19"/>
      <c r="AI55" s="19"/>
      <c r="AJ55" s="19"/>
      <c r="AK55" s="19"/>
      <c r="AL55" s="19"/>
      <c r="AM55" s="19"/>
      <c r="AN55" s="18"/>
      <c r="AQ55" s="11"/>
    </row>
    <row r="56" spans="1:47" ht="30.75" customHeight="1" x14ac:dyDescent="0.3">
      <c r="A56" s="12">
        <v>20000</v>
      </c>
      <c r="B56" s="13" t="s">
        <v>77</v>
      </c>
      <c r="C56" s="105" t="s">
        <v>78</v>
      </c>
      <c r="D56" s="105"/>
      <c r="E56" s="105"/>
      <c r="F56" s="105"/>
      <c r="G56" s="105"/>
      <c r="H56" s="105"/>
      <c r="I56" s="105"/>
      <c r="J56" s="105"/>
      <c r="K56" s="105"/>
      <c r="L56" s="105"/>
      <c r="M56" s="105"/>
      <c r="N56" s="105"/>
      <c r="O56" s="105"/>
      <c r="P56" s="105"/>
      <c r="Q56" s="105"/>
      <c r="R56" s="16"/>
      <c r="S56" s="128"/>
      <c r="T56" s="19"/>
      <c r="U56" s="19"/>
      <c r="V56" s="19"/>
      <c r="W56" s="19"/>
      <c r="X56" s="19"/>
      <c r="Y56" s="19"/>
      <c r="Z56" s="19"/>
      <c r="AA56" s="19"/>
      <c r="AB56" s="19"/>
      <c r="AC56" s="19"/>
      <c r="AD56" s="19"/>
      <c r="AE56" s="19"/>
      <c r="AF56" s="19"/>
      <c r="AG56" s="19"/>
      <c r="AH56" s="19"/>
      <c r="AI56" s="19"/>
      <c r="AJ56" s="19"/>
      <c r="AK56" s="19"/>
      <c r="AL56" s="19"/>
      <c r="AM56" s="19"/>
      <c r="AN56" s="18"/>
      <c r="AQ56" s="6"/>
    </row>
    <row r="57" spans="1:47" ht="17.25" thickBot="1" x14ac:dyDescent="0.35">
      <c r="A57" s="29">
        <f>SUM(A54:A56)</f>
        <v>422000</v>
      </c>
      <c r="B57" s="21"/>
      <c r="C57" s="116"/>
      <c r="D57" s="117"/>
      <c r="E57" s="117"/>
      <c r="F57" s="117"/>
      <c r="G57" s="117"/>
      <c r="H57" s="117"/>
      <c r="I57" s="117"/>
      <c r="J57" s="117"/>
      <c r="K57" s="117"/>
      <c r="L57" s="117"/>
      <c r="M57" s="117"/>
      <c r="N57" s="117"/>
      <c r="O57" s="117"/>
      <c r="P57" s="117"/>
      <c r="Q57" s="118"/>
      <c r="R57" s="21"/>
      <c r="S57" s="129"/>
      <c r="T57" s="19"/>
      <c r="U57" s="19"/>
      <c r="V57" s="19"/>
      <c r="W57" s="19"/>
      <c r="X57" s="19"/>
      <c r="Y57" s="19"/>
      <c r="Z57" s="19"/>
      <c r="AA57" s="19"/>
      <c r="AB57" s="19"/>
      <c r="AC57" s="19"/>
      <c r="AD57" s="19"/>
      <c r="AE57" s="19"/>
      <c r="AF57" s="19"/>
      <c r="AG57" s="19"/>
      <c r="AH57" s="19"/>
      <c r="AI57" s="19"/>
      <c r="AJ57" s="19"/>
      <c r="AK57" s="19"/>
      <c r="AL57" s="19"/>
      <c r="AM57" s="19"/>
      <c r="AN57" s="18"/>
      <c r="AQ57" s="11"/>
      <c r="AU57" s="7"/>
    </row>
    <row r="58" spans="1:47" x14ac:dyDescent="0.3">
      <c r="A58" s="17"/>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8"/>
      <c r="AQ58" s="6"/>
    </row>
    <row r="59" spans="1:47" ht="18" customHeight="1" x14ac:dyDescent="0.3">
      <c r="A59" s="57" t="s">
        <v>58</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9"/>
    </row>
    <row r="60" spans="1:47" ht="56.25" customHeight="1" x14ac:dyDescent="0.3">
      <c r="A60" s="119" t="s">
        <v>59</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1"/>
      <c r="AQ60" s="6"/>
    </row>
    <row r="61" spans="1:47"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Q61" s="6"/>
    </row>
    <row r="62" spans="1:47"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Q62" s="11"/>
    </row>
    <row r="63" spans="1:47"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Q63" s="11"/>
    </row>
    <row r="64" spans="1:47"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Q64" s="11"/>
    </row>
    <row r="65" spans="1:44" x14ac:dyDescent="0.3">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Q65" s="6"/>
    </row>
    <row r="66" spans="1:44" x14ac:dyDescent="0.3">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Q66" s="11"/>
    </row>
    <row r="67" spans="1:44" x14ac:dyDescent="0.3">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Q67" s="6"/>
    </row>
    <row r="68" spans="1:44" x14ac:dyDescent="0.3">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Q68" s="6"/>
    </row>
    <row r="69" spans="1:44" x14ac:dyDescent="0.3">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row>
    <row r="77" spans="1:44" x14ac:dyDescent="0.3">
      <c r="AR77" s="2">
        <f>100-61-21</f>
        <v>18</v>
      </c>
    </row>
  </sheetData>
  <mergeCells count="91">
    <mergeCell ref="C52:Q52"/>
    <mergeCell ref="A45:AN45"/>
    <mergeCell ref="A59:AN59"/>
    <mergeCell ref="A60:AN60"/>
    <mergeCell ref="A43:AN43"/>
    <mergeCell ref="C46:R46"/>
    <mergeCell ref="C54:Q54"/>
    <mergeCell ref="S54:S57"/>
    <mergeCell ref="C55:Q55"/>
    <mergeCell ref="C56:Q56"/>
    <mergeCell ref="C57:Q57"/>
    <mergeCell ref="C47:R47"/>
    <mergeCell ref="C48:R48"/>
    <mergeCell ref="S46:S52"/>
    <mergeCell ref="C49:R49"/>
    <mergeCell ref="C50:Q50"/>
    <mergeCell ref="C51:Q51"/>
    <mergeCell ref="A1:AN1"/>
    <mergeCell ref="A2:AN2"/>
    <mergeCell ref="Z32:AC32"/>
    <mergeCell ref="AD32:AG32"/>
    <mergeCell ref="AB34:AC34"/>
    <mergeCell ref="AD34:AE34"/>
    <mergeCell ref="AB33:AC33"/>
    <mergeCell ref="AD33:AE33"/>
    <mergeCell ref="A3:C3"/>
    <mergeCell ref="A4:C4"/>
    <mergeCell ref="A5:D5"/>
    <mergeCell ref="E3:AN3"/>
    <mergeCell ref="E4:AN4"/>
    <mergeCell ref="E5:AN5"/>
    <mergeCell ref="A10:AN10"/>
    <mergeCell ref="A11:AN11"/>
    <mergeCell ref="A6:AN6"/>
    <mergeCell ref="A7:AN7"/>
    <mergeCell ref="A8:AN8"/>
    <mergeCell ref="A9:AN9"/>
    <mergeCell ref="A14:AM14"/>
    <mergeCell ref="A12:D12"/>
    <mergeCell ref="A13:D13"/>
    <mergeCell ref="E12:AN12"/>
    <mergeCell ref="E13:AN13"/>
    <mergeCell ref="A23:AN23"/>
    <mergeCell ref="A25:AN25"/>
    <mergeCell ref="A19:AN19"/>
    <mergeCell ref="A15:AM15"/>
    <mergeCell ref="A17:D17"/>
    <mergeCell ref="A16:AN16"/>
    <mergeCell ref="E17:AN17"/>
    <mergeCell ref="A18:AN18"/>
    <mergeCell ref="A26:AN26"/>
    <mergeCell ref="A27:L27"/>
    <mergeCell ref="A28:L28"/>
    <mergeCell ref="M27:W27"/>
    <mergeCell ref="M28:W28"/>
    <mergeCell ref="X27:AF27"/>
    <mergeCell ref="X28:AF28"/>
    <mergeCell ref="AG27:AN27"/>
    <mergeCell ref="AG28:AN28"/>
    <mergeCell ref="A39:D39"/>
    <mergeCell ref="E39:AN39"/>
    <mergeCell ref="A29:AN29"/>
    <mergeCell ref="A30:AN30"/>
    <mergeCell ref="A31:AN31"/>
    <mergeCell ref="AH32:AN32"/>
    <mergeCell ref="AF33:AG33"/>
    <mergeCell ref="AK33:AN33"/>
    <mergeCell ref="AK34:AN34"/>
    <mergeCell ref="Z33:AA33"/>
    <mergeCell ref="V34:Y34"/>
    <mergeCell ref="Z34:AA34"/>
    <mergeCell ref="AH33:AJ33"/>
    <mergeCell ref="AF34:AG34"/>
    <mergeCell ref="AH34:AJ34"/>
    <mergeCell ref="V33:Y33"/>
    <mergeCell ref="A41:AN41"/>
    <mergeCell ref="A42:AN42"/>
    <mergeCell ref="A44:AN44"/>
    <mergeCell ref="A21:AN21"/>
    <mergeCell ref="A20:AN20"/>
    <mergeCell ref="A32:I32"/>
    <mergeCell ref="A33:I33"/>
    <mergeCell ref="A34:I34"/>
    <mergeCell ref="J32:P32"/>
    <mergeCell ref="J33:P33"/>
    <mergeCell ref="J34:P34"/>
    <mergeCell ref="Q33:U33"/>
    <mergeCell ref="Q34:U34"/>
    <mergeCell ref="Q32:Y32"/>
    <mergeCell ref="A40:AN40"/>
    <mergeCell ref="A37:AN38"/>
  </mergeCells>
  <phoneticPr fontId="9" type="noConversion"/>
  <pageMargins left="0.25" right="0.25" top="0.75" bottom="0.75" header="0.3" footer="0.3"/>
  <pageSetup scale="70" fitToHeight="0" orientation="landscape" r:id="rId1"/>
  <headerFooter alignWithMargins="0"/>
  <rowBreaks count="3" manualBreakCount="3">
    <brk id="32" max="39" man="1"/>
    <brk id="45" max="39" man="1"/>
    <brk id="60"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A9864-2236-4A4A-91D9-E59176DD1E51}">
  <ds:schemaRefs>
    <ds:schemaRef ds:uri="http://schemas.microsoft.com/sharepoint/v3/contenttype/forms"/>
  </ds:schemaRefs>
</ds:datastoreItem>
</file>

<file path=customXml/itemProps3.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S2 2022</vt:lpstr>
      <vt:lpstr>'S2 2022'!Print_Area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2023-07-21T13:24:09Z</cp:lastPrinted>
  <dcterms:created xsi:type="dcterms:W3CDTF">2019-01-23T20:16:43Z</dcterms:created>
  <dcterms:modified xsi:type="dcterms:W3CDTF">2023-07-21T13:26:21Z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